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30" windowWidth="16530" windowHeight="6255"/>
  </bookViews>
  <sheets>
    <sheet name="MARTIE 2025" sheetId="5" r:id="rId1"/>
  </sheets>
  <definedNames>
    <definedName name="_xlnm._FilterDatabase" localSheetId="0" hidden="1">'MARTIE 2025'!$B$1:$B$649</definedName>
  </definedNames>
  <calcPr calcId="125725"/>
</workbook>
</file>

<file path=xl/calcChain.xml><?xml version="1.0" encoding="utf-8"?>
<calcChain xmlns="http://schemas.openxmlformats.org/spreadsheetml/2006/main">
  <c r="E632" i="5"/>
  <c r="E623"/>
  <c r="E617"/>
  <c r="E619"/>
  <c r="E616"/>
  <c r="D616"/>
  <c r="C616"/>
  <c r="E608"/>
  <c r="D608"/>
  <c r="C608"/>
  <c r="E605"/>
  <c r="D605"/>
  <c r="C605"/>
  <c r="E598"/>
  <c r="D598"/>
  <c r="C598"/>
  <c r="E592"/>
  <c r="D592"/>
  <c r="C592"/>
  <c r="E588"/>
  <c r="D588"/>
  <c r="C588"/>
  <c r="E551"/>
  <c r="D551"/>
  <c r="C551"/>
  <c r="E549"/>
  <c r="D549"/>
  <c r="C549"/>
  <c r="E541"/>
  <c r="D541"/>
  <c r="C541"/>
  <c r="E528"/>
  <c r="D528"/>
  <c r="C528"/>
  <c r="E518"/>
  <c r="D518"/>
  <c r="C518"/>
  <c r="E511"/>
  <c r="D511"/>
  <c r="C511"/>
  <c r="C536"/>
  <c r="E505"/>
  <c r="D505"/>
  <c r="C505"/>
  <c r="E501"/>
  <c r="D501"/>
  <c r="C501"/>
  <c r="E495"/>
  <c r="D495"/>
  <c r="C495"/>
  <c r="E489"/>
  <c r="D489"/>
  <c r="C489"/>
  <c r="E484"/>
  <c r="D484"/>
  <c r="C484"/>
  <c r="E479"/>
  <c r="D479"/>
  <c r="C479"/>
  <c r="E470"/>
  <c r="D470"/>
  <c r="C470"/>
  <c r="E467"/>
  <c r="D467"/>
  <c r="C467"/>
  <c r="E460"/>
  <c r="D460"/>
  <c r="C460"/>
  <c r="E457"/>
  <c r="D457"/>
  <c r="C457"/>
  <c r="E452"/>
  <c r="D452"/>
  <c r="C452"/>
  <c r="E443"/>
  <c r="D443"/>
  <c r="D500"/>
  <c r="C443"/>
  <c r="E427"/>
  <c r="D427"/>
  <c r="C427"/>
  <c r="E414"/>
  <c r="D414"/>
  <c r="C414"/>
  <c r="E397"/>
  <c r="D397"/>
  <c r="C397"/>
  <c r="E394"/>
  <c r="D394"/>
  <c r="C394"/>
  <c r="E392"/>
  <c r="D392"/>
  <c r="C392"/>
  <c r="E388"/>
  <c r="D388"/>
  <c r="C388"/>
  <c r="E382"/>
  <c r="D382"/>
  <c r="C382"/>
  <c r="E379"/>
  <c r="D379"/>
  <c r="C379"/>
  <c r="E371"/>
  <c r="D371"/>
  <c r="C371"/>
  <c r="E356"/>
  <c r="D356"/>
  <c r="C356"/>
  <c r="E341"/>
  <c r="D341"/>
  <c r="C341"/>
  <c r="E326"/>
  <c r="E442"/>
  <c r="D326"/>
  <c r="C326"/>
  <c r="E325"/>
  <c r="D325"/>
  <c r="C325"/>
  <c r="E321"/>
  <c r="D321"/>
  <c r="C321"/>
  <c r="E319"/>
  <c r="D319"/>
  <c r="C319"/>
  <c r="E313"/>
  <c r="D313"/>
  <c r="C313"/>
  <c r="E311"/>
  <c r="D311"/>
  <c r="C311"/>
  <c r="E309"/>
  <c r="D309"/>
  <c r="C309"/>
  <c r="E303"/>
  <c r="D303"/>
  <c r="C303"/>
  <c r="E299"/>
  <c r="D299"/>
  <c r="C299"/>
  <c r="E297"/>
  <c r="D297"/>
  <c r="C297"/>
  <c r="E294"/>
  <c r="D294"/>
  <c r="C294"/>
  <c r="E292"/>
  <c r="D292"/>
  <c r="C292"/>
  <c r="E288"/>
  <c r="D288"/>
  <c r="C288"/>
  <c r="E283"/>
  <c r="D283"/>
  <c r="C283"/>
  <c r="E276"/>
  <c r="D276"/>
  <c r="C276"/>
  <c r="E272"/>
  <c r="D272"/>
  <c r="C272"/>
  <c r="E266"/>
  <c r="D266"/>
  <c r="C266"/>
  <c r="E261"/>
  <c r="D261"/>
  <c r="C261"/>
  <c r="E258"/>
  <c r="D258"/>
  <c r="C258"/>
  <c r="E251"/>
  <c r="D251"/>
  <c r="C251"/>
  <c r="E248"/>
  <c r="D248"/>
  <c r="C248"/>
  <c r="E244"/>
  <c r="D244"/>
  <c r="C244"/>
  <c r="E239"/>
  <c r="D239"/>
  <c r="C239"/>
  <c r="C316"/>
  <c r="E233"/>
  <c r="D233"/>
  <c r="C233"/>
  <c r="E228"/>
  <c r="D228"/>
  <c r="C228"/>
  <c r="E223"/>
  <c r="D223"/>
  <c r="C223"/>
  <c r="E218"/>
  <c r="D218"/>
  <c r="C218"/>
  <c r="E217"/>
  <c r="D217"/>
  <c r="C217"/>
  <c r="D101"/>
  <c r="D78"/>
  <c r="C101"/>
  <c r="C115"/>
  <c r="D115"/>
  <c r="E115"/>
  <c r="C125"/>
  <c r="D125"/>
  <c r="E125"/>
  <c r="C159"/>
  <c r="D159"/>
  <c r="E159"/>
  <c r="C189"/>
  <c r="D189"/>
  <c r="E189"/>
  <c r="E101"/>
  <c r="C53"/>
  <c r="D53"/>
  <c r="E53"/>
  <c r="C163"/>
  <c r="D163"/>
  <c r="E163"/>
  <c r="C6"/>
  <c r="D6"/>
  <c r="E6"/>
  <c r="C207"/>
  <c r="D207"/>
  <c r="E207"/>
  <c r="C204"/>
  <c r="D204"/>
  <c r="E204"/>
  <c r="C35"/>
  <c r="D35"/>
  <c r="E35"/>
  <c r="C137"/>
  <c r="D137"/>
  <c r="E137"/>
  <c r="C183"/>
  <c r="D183"/>
  <c r="E183"/>
  <c r="C198"/>
  <c r="D198"/>
  <c r="E198"/>
  <c r="C146"/>
  <c r="D146"/>
  <c r="E146"/>
  <c r="C169"/>
  <c r="D169"/>
  <c r="E169"/>
  <c r="E102"/>
  <c r="D102"/>
  <c r="D104"/>
  <c r="C102"/>
  <c r="C104"/>
  <c r="C150"/>
  <c r="D150"/>
  <c r="E150"/>
  <c r="C174"/>
  <c r="D174"/>
  <c r="E174"/>
  <c r="C26"/>
  <c r="D26"/>
  <c r="E26"/>
  <c r="C49"/>
  <c r="D49"/>
  <c r="E49"/>
  <c r="C178"/>
  <c r="D178"/>
  <c r="E178"/>
  <c r="C63"/>
  <c r="D63"/>
  <c r="E63"/>
  <c r="C18"/>
  <c r="D18"/>
  <c r="E18"/>
  <c r="C156"/>
  <c r="D156"/>
  <c r="E156"/>
  <c r="E202"/>
  <c r="D202"/>
  <c r="C202"/>
  <c r="C47"/>
  <c r="D47"/>
  <c r="E47"/>
  <c r="C44"/>
  <c r="D44"/>
  <c r="E44"/>
  <c r="C111"/>
  <c r="D111"/>
  <c r="E111"/>
  <c r="C40"/>
  <c r="D40"/>
  <c r="E40"/>
  <c r="C114"/>
  <c r="D114"/>
  <c r="E114"/>
  <c r="C172"/>
  <c r="D172"/>
  <c r="E172"/>
  <c r="C181"/>
  <c r="D181"/>
  <c r="E181"/>
  <c r="C187"/>
  <c r="D187"/>
  <c r="E187"/>
  <c r="C196"/>
  <c r="D196"/>
  <c r="E196"/>
  <c r="C213"/>
  <c r="D213"/>
  <c r="E213"/>
  <c r="E39"/>
  <c r="C56"/>
  <c r="D56"/>
  <c r="D209"/>
  <c r="C39"/>
  <c r="C209"/>
  <c r="E209"/>
  <c r="D39"/>
  <c r="D442"/>
  <c r="E536"/>
  <c r="C442"/>
  <c r="D536"/>
  <c r="E56"/>
  <c r="D316"/>
  <c r="E500"/>
  <c r="C510"/>
  <c r="E316"/>
  <c r="E238"/>
  <c r="D238"/>
  <c r="C500"/>
  <c r="E510"/>
  <c r="C238"/>
  <c r="D510"/>
  <c r="E104"/>
</calcChain>
</file>

<file path=xl/sharedStrings.xml><?xml version="1.0" encoding="utf-8"?>
<sst xmlns="http://schemas.openxmlformats.org/spreadsheetml/2006/main" count="664" uniqueCount="213">
  <si>
    <t>Unitate sanitară</t>
  </si>
  <si>
    <t>osteoporoză</t>
  </si>
  <si>
    <t>Boli neurologice degenerative-forme acute</t>
  </si>
  <si>
    <t>Osteogeneza imperfecta</t>
  </si>
  <si>
    <t xml:space="preserve">HTAP </t>
  </si>
  <si>
    <t>TOTAL PROGRAM</t>
  </si>
  <si>
    <t>Sindrom de imunodeficienta primara</t>
  </si>
  <si>
    <t>Denumire Program</t>
  </si>
  <si>
    <t>Institutul Clinic Fundeni</t>
  </si>
  <si>
    <t>Spital Clinic Coltea</t>
  </si>
  <si>
    <t>guşă datorată carenţei de iod</t>
  </si>
  <si>
    <t>guşă datorată proliferării maligne</t>
  </si>
  <si>
    <t>Spital Clinic Colentina</t>
  </si>
  <si>
    <t>Spital Clinic Sf. Maria</t>
  </si>
  <si>
    <t>Spital Clinic Filantropia</t>
  </si>
  <si>
    <t>SC Euroclinic SA</t>
  </si>
  <si>
    <t>SC Med Life SA</t>
  </si>
  <si>
    <t>SC Gral Medical SRL</t>
  </si>
  <si>
    <t>Spital Clinic CF 2</t>
  </si>
  <si>
    <t>Spital Clinic N. Malaxa</t>
  </si>
  <si>
    <t xml:space="preserve">Boli neurologice degenerative/inflamatorii cronice </t>
  </si>
  <si>
    <t>Boala FABRY</t>
  </si>
  <si>
    <t>SC Sanador SRL</t>
  </si>
  <si>
    <t>Epidermoliza buloasa</t>
  </si>
  <si>
    <t>SC MNT Healthcare Europe SRL</t>
  </si>
  <si>
    <t>Scleroza sistemica si ulcere digitale evolutive</t>
  </si>
  <si>
    <t>Hiperfenilalaninemie</t>
  </si>
  <si>
    <t>Purpura trombocitopenica imuna cronica</t>
  </si>
  <si>
    <t>Scleroza tuberoasa</t>
  </si>
  <si>
    <t xml:space="preserve">SC Delta Health Care </t>
  </si>
  <si>
    <t>Centrul de Diagnostic si Tratament Provita</t>
  </si>
  <si>
    <t>SC Lotus-Med SRL</t>
  </si>
  <si>
    <t>Boala HUNTER</t>
  </si>
  <si>
    <t>Centrul Clinic De Boli Reumatismale Dr. Ion STOIA</t>
  </si>
  <si>
    <t>Spitalul Clinic de Nefrologie "Dr. Carol Davila"</t>
  </si>
  <si>
    <t>Talasemie</t>
  </si>
  <si>
    <t>Mucopolizaharidoza (Sindrom MORQUIO)</t>
  </si>
  <si>
    <t>TPP1</t>
  </si>
  <si>
    <t>SC Focus Lab Plus</t>
  </si>
  <si>
    <t>Boala CASTELMAN</t>
  </si>
  <si>
    <t>SC MEDICOVER SRL</t>
  </si>
  <si>
    <t>SC IMUNOMEDICA PROVITA SRL</t>
  </si>
  <si>
    <t>Programul national de oncologie CAR-T</t>
  </si>
  <si>
    <t>oncologie CAR-T</t>
  </si>
  <si>
    <t>Amiloidoza cu transtiretina</t>
  </si>
  <si>
    <t>Atrofie musculara spinala</t>
  </si>
  <si>
    <t>Deficit congenital de factor VII</t>
  </si>
  <si>
    <t>SC AFFIDEA ROMANIA SRL</t>
  </si>
  <si>
    <t>Hemoglobinurie paroxistica nocturna (HPN)</t>
  </si>
  <si>
    <t>Boala POMPE</t>
  </si>
  <si>
    <t>Tomboastenia Glanzmann</t>
  </si>
  <si>
    <t>SC MEDICOVER HOSPITAL SRL</t>
  </si>
  <si>
    <t>Spitalul Universitar de Urgenta Bucuresti</t>
  </si>
  <si>
    <t>Spital Universitar de Urgenta Elias</t>
  </si>
  <si>
    <t>Spital Clinic de Psihiatrie Al.Obregia</t>
  </si>
  <si>
    <t>Spital Clinic de Urgenta pentru Copii M.S. Curie</t>
  </si>
  <si>
    <t>Spital Clinic de Urgenta pentru Copii Gr. Alexandrescu</t>
  </si>
  <si>
    <t>Institutul de Pneumoftiziologie "M. Nasta"</t>
  </si>
  <si>
    <t>Institutul National de Neurologie si Boli Neurovasculare Bucuresti</t>
  </si>
  <si>
    <t>INSMC "Alessandrescu Rusescu"</t>
  </si>
  <si>
    <t>Spital Clinic Dr. Ion Cantacuzino</t>
  </si>
  <si>
    <t>Spital Clinic Coltea Bucuresti</t>
  </si>
  <si>
    <t>Spitalul Clinic de Copii Dr. Victor Gomoiu</t>
  </si>
  <si>
    <t>Spital Clinic de Urgenta Bucuresti</t>
  </si>
  <si>
    <t>CNMCRN Dr. Nicolae Robanescu</t>
  </si>
  <si>
    <t>Spital Clinic de Urgenta Sf. Ioan</t>
  </si>
  <si>
    <t>Institutul National de Boli Infectioase "Prof. Dr. Matei Bals"</t>
  </si>
  <si>
    <t>Institutul National de Diabet Nutritie si boli Metabolice "Prof Dr. N. Paulescu"</t>
  </si>
  <si>
    <t>Spitalul Clinic Colentina</t>
  </si>
  <si>
    <t>Spitalul de Boli Cronice Sf. Luca</t>
  </si>
  <si>
    <t xml:space="preserve">Spital de Psihiatrie Titan "Dr. Constantin Gorgos" </t>
  </si>
  <si>
    <t xml:space="preserve"> SC MONZA-ARES SRL</t>
  </si>
  <si>
    <t>Institutul National de Endocrinologie "Dr. C.I. Parhon"</t>
  </si>
  <si>
    <t>CETTT "Sf.Stelian"</t>
  </si>
  <si>
    <t>Institutul de Urgenta pentru Boli Cardiovasculare "Prof. Dr. C.C. Iliescu"</t>
  </si>
  <si>
    <t>Institutul Oncologic "Prof. Dr. Al. TRESTIOREANU"</t>
  </si>
  <si>
    <t>SC Medeuropa SRL</t>
  </si>
  <si>
    <t>SC DONNA ONCOLOGY SRL</t>
  </si>
  <si>
    <r>
      <t xml:space="preserve">Programul national  de diagnostic si tratament al </t>
    </r>
    <r>
      <rPr>
        <b/>
        <sz val="14"/>
        <rFont val="Arial"/>
        <family val="2"/>
      </rPr>
      <t>hemofiliei si talasemiei</t>
    </r>
  </si>
  <si>
    <r>
      <t xml:space="preserve">hemofilie congenitală </t>
    </r>
    <r>
      <rPr>
        <b/>
        <sz val="14"/>
        <rFont val="Arial"/>
        <family val="2"/>
      </rPr>
      <t>fără inhibitori</t>
    </r>
    <r>
      <rPr>
        <sz val="14"/>
        <rFont val="Arial"/>
        <family val="2"/>
      </rPr>
      <t xml:space="preserve"> cu substituţie </t>
    </r>
    <r>
      <rPr>
        <b/>
        <sz val="14"/>
        <rFont val="Arial"/>
        <family val="2"/>
      </rPr>
      <t>profilactică continuă</t>
    </r>
  </si>
  <si>
    <r>
      <t xml:space="preserve">hemofilie  congenitală </t>
    </r>
    <r>
      <rPr>
        <b/>
        <sz val="14"/>
        <rFont val="Arial"/>
        <family val="2"/>
      </rPr>
      <t xml:space="preserve">fără </t>
    </r>
    <r>
      <rPr>
        <sz val="14"/>
        <rFont val="Arial"/>
        <family val="2"/>
      </rPr>
      <t xml:space="preserve">inhibitori cu substituţie </t>
    </r>
    <r>
      <rPr>
        <b/>
        <sz val="14"/>
        <rFont val="Arial"/>
        <family val="2"/>
      </rPr>
      <t>profilactică intermitentă</t>
    </r>
    <r>
      <rPr>
        <sz val="14"/>
        <rFont val="Arial"/>
        <family val="2"/>
      </rPr>
      <t>/de scurtă durată</t>
    </r>
  </si>
  <si>
    <r>
      <t xml:space="preserve">hemofilie congenitală fără inhibitori cu tratament </t>
    </r>
    <r>
      <rPr>
        <b/>
        <sz val="14"/>
        <rFont val="Arial"/>
        <family val="2"/>
      </rPr>
      <t>„on demand”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</si>
  <si>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titru mare cu profilaxie secundară pe termen lung (profilaxie</t>
    </r>
    <r>
      <rPr>
        <b/>
        <sz val="14"/>
        <rFont val="Arial"/>
        <family val="2"/>
      </rPr>
      <t xml:space="preserve"> continuuă</t>
    </r>
    <r>
      <rPr>
        <sz val="14"/>
        <rFont val="Arial"/>
        <family val="2"/>
      </rPr>
      <t>)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</si>
  <si>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profilaxie secundară pe termen scurt/</t>
    </r>
    <r>
      <rPr>
        <b/>
        <sz val="14"/>
        <rFont val="Arial"/>
        <family val="2"/>
      </rPr>
      <t>intermitentă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</si>
  <si>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 xml:space="preserve">inhibitori cu tratament de oprire a </t>
    </r>
    <r>
      <rPr>
        <b/>
        <sz val="14"/>
        <rFont val="Arial"/>
        <family val="2"/>
      </rPr>
      <t>sângerărilor</t>
    </r>
  </si>
  <si>
    <r>
      <t>hemofilie congenitală cu şi fără inhibitori, pentru tratamentul de substituţie în cazul intervenţiilor c</t>
    </r>
    <r>
      <rPr>
        <b/>
        <sz val="14"/>
        <rFont val="Arial"/>
        <family val="2"/>
      </rPr>
      <t xml:space="preserve">hirurgicale </t>
    </r>
    <r>
      <rPr>
        <sz val="14"/>
        <rFont val="Arial"/>
        <family val="2"/>
      </rPr>
      <t>şi ortopedice</t>
    </r>
  </si>
  <si>
    <r>
      <t xml:space="preserve">hemofilie </t>
    </r>
    <r>
      <rPr>
        <b/>
        <sz val="14"/>
        <rFont val="Arial"/>
        <family val="2"/>
      </rPr>
      <t>dobândită</t>
    </r>
    <r>
      <rPr>
        <sz val="14"/>
        <rFont val="Arial"/>
        <family val="2"/>
      </rPr>
      <t xml:space="preserve"> simptomatică cu tratament de substituţie</t>
    </r>
  </si>
  <si>
    <r>
      <t>hemofilie congenitală cu inhibitori cu tratament de o</t>
    </r>
    <r>
      <rPr>
        <b/>
        <sz val="14"/>
        <rFont val="Arial"/>
        <family val="2"/>
      </rPr>
      <t>prire a sângerărilor</t>
    </r>
  </si>
  <si>
    <r>
      <t>hemofilie congenitală</t>
    </r>
    <r>
      <rPr>
        <b/>
        <sz val="14"/>
        <rFont val="Arial"/>
        <family val="2"/>
      </rPr>
      <t xml:space="preserve"> cu </t>
    </r>
    <r>
      <rPr>
        <sz val="14"/>
        <rFont val="Arial"/>
        <family val="2"/>
      </rPr>
      <t>inhibitori cu tratament de oprire a</t>
    </r>
    <r>
      <rPr>
        <b/>
        <sz val="14"/>
        <rFont val="Arial"/>
        <family val="2"/>
      </rPr>
      <t xml:space="preserve"> sângerărilor</t>
    </r>
  </si>
  <si>
    <r>
      <t>Programul national de</t>
    </r>
    <r>
      <rPr>
        <b/>
        <sz val="14"/>
        <rFont val="Arial"/>
        <family val="2"/>
      </rPr>
      <t xml:space="preserve"> boli endocrine</t>
    </r>
  </si>
  <si>
    <r>
      <t>Programul national de tratament al</t>
    </r>
    <r>
      <rPr>
        <b/>
        <sz val="14"/>
        <rFont val="Arial"/>
        <family val="2"/>
      </rPr>
      <t xml:space="preserve"> bolilor neurologice</t>
    </r>
  </si>
  <si>
    <r>
      <rPr>
        <b/>
        <sz val="14"/>
        <rFont val="Arial"/>
        <family val="2"/>
      </rPr>
      <t>S</t>
    </r>
    <r>
      <rPr>
        <sz val="14"/>
        <rFont val="Arial"/>
        <family val="2"/>
      </rPr>
      <t xml:space="preserve">pitalul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niversitar de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rgenta </t>
    </r>
    <r>
      <rPr>
        <b/>
        <sz val="14"/>
        <rFont val="Arial"/>
        <family val="2"/>
      </rPr>
      <t>B</t>
    </r>
    <r>
      <rPr>
        <sz val="14"/>
        <rFont val="Arial"/>
        <family val="2"/>
      </rPr>
      <t>ucuresti</t>
    </r>
  </si>
  <si>
    <r>
      <t xml:space="preserve">Spital Universitar de Urgenta </t>
    </r>
    <r>
      <rPr>
        <b/>
        <sz val="14"/>
        <rFont val="Arial"/>
        <family val="2"/>
      </rPr>
      <t>Elias</t>
    </r>
  </si>
  <si>
    <r>
      <t>Programul national de</t>
    </r>
    <r>
      <rPr>
        <b/>
        <sz val="14"/>
        <rFont val="Arial"/>
        <family val="2"/>
      </rPr>
      <t xml:space="preserve"> oncologie</t>
    </r>
  </si>
  <si>
    <r>
      <t xml:space="preserve">Spital Clinic Prof. Dr.T. </t>
    </r>
    <r>
      <rPr>
        <b/>
        <sz val="14"/>
        <rFont val="Arial"/>
        <family val="2"/>
      </rPr>
      <t>Burghele</t>
    </r>
  </si>
  <si>
    <r>
      <rPr>
        <b/>
        <sz val="14"/>
        <rFont val="Arial"/>
        <family val="2"/>
      </rPr>
      <t>INSMC</t>
    </r>
    <r>
      <rPr>
        <sz val="14"/>
        <rFont val="Arial"/>
        <family val="2"/>
      </rPr>
      <t xml:space="preserve"> "Alessandrescu Rusescu"</t>
    </r>
  </si>
  <si>
    <r>
      <t>Programul national de</t>
    </r>
    <r>
      <rPr>
        <b/>
        <sz val="14"/>
        <rFont val="Arial"/>
        <family val="2"/>
      </rPr>
      <t xml:space="preserve"> diabet</t>
    </r>
  </si>
  <si>
    <r>
      <t>Programul national de</t>
    </r>
    <r>
      <rPr>
        <b/>
        <sz val="14"/>
        <rFont val="Arial"/>
        <family val="2"/>
      </rPr>
      <t xml:space="preserve"> transplant organe </t>
    </r>
    <r>
      <rPr>
        <sz val="14"/>
        <rFont val="Arial"/>
        <family val="2"/>
      </rPr>
      <t>şi celule de origine umană - recidiva hepatica</t>
    </r>
  </si>
  <si>
    <r>
      <t>Programul national de tratament pentru</t>
    </r>
    <r>
      <rPr>
        <b/>
        <sz val="14"/>
        <rFont val="Arial"/>
        <family val="2"/>
      </rPr>
      <t xml:space="preserve"> boli rare</t>
    </r>
    <r>
      <rPr>
        <sz val="14"/>
        <rFont val="Arial"/>
        <family val="2"/>
      </rPr>
      <t xml:space="preserve"> - medicamente</t>
    </r>
  </si>
  <si>
    <r>
      <t>Hemoglobinurie paroxistica nocturna (</t>
    </r>
    <r>
      <rPr>
        <b/>
        <sz val="14"/>
        <rFont val="Arial"/>
        <family val="2"/>
      </rPr>
      <t>HPN</t>
    </r>
    <r>
      <rPr>
        <sz val="14"/>
        <rFont val="Arial"/>
        <family val="2"/>
      </rPr>
      <t>)</t>
    </r>
  </si>
  <si>
    <r>
      <t>Sindrom hemolitic uremic atipic (</t>
    </r>
    <r>
      <rPr>
        <b/>
        <sz val="14"/>
        <rFont val="Arial"/>
        <family val="2"/>
      </rPr>
      <t>SHU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</si>
  <si>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sanatate mintala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- tratament</t>
    </r>
    <r>
      <rPr>
        <sz val="14"/>
        <rFont val="Arial"/>
        <family val="2"/>
      </rPr>
      <t xml:space="preserve"> substitutiv</t>
    </r>
  </si>
  <si>
    <t>SC Gral Medical SRL     DIN 01.08.2024</t>
  </si>
  <si>
    <t>Memorial Healthcare International SRL</t>
  </si>
  <si>
    <t>SC Creștină Medicală Munposan 94 SRL</t>
  </si>
  <si>
    <t>SC Global Medical Ultra SRL</t>
  </si>
  <si>
    <r>
      <t>Deficit de sfingomielineza acida (</t>
    </r>
    <r>
      <rPr>
        <b/>
        <sz val="14"/>
        <rFont val="Arial"/>
        <family val="2"/>
      </rPr>
      <t>DSMA)</t>
    </r>
  </si>
  <si>
    <t>Plati ianuarie 2025</t>
  </si>
  <si>
    <t>Plati februarie 2025</t>
  </si>
  <si>
    <t>Plati martie 2025</t>
  </si>
  <si>
    <t>Institutul ORL Hociota</t>
  </si>
  <si>
    <t>implant cohlear</t>
  </si>
  <si>
    <t>proteze auditive cu ancorare osoasa (Baha)</t>
  </si>
  <si>
    <t>procesoare de sunet externe pentru proteze auditive implantabile</t>
  </si>
  <si>
    <t>procesoare de sunet pentru implanturi cohleare</t>
  </si>
  <si>
    <t>Spital Clinic de Copii Victor Gomoiu</t>
  </si>
  <si>
    <t>endoprotezati</t>
  </si>
  <si>
    <t>endoprotezare articulara tumorala adulti</t>
  </si>
  <si>
    <t>implant segmentar de coloana adulti</t>
  </si>
  <si>
    <t>tratamentul instabilitatilor articulare</t>
  </si>
  <si>
    <t>Spital Clinic de Urgenta "Sf. Pantelimon"</t>
  </si>
  <si>
    <t>Spital Clinic de Ortopedie-Traumatologie si TBC Osteoarticular Foişor</t>
  </si>
  <si>
    <t>implant segmentar de coloana copii</t>
  </si>
  <si>
    <t>chirurgie spinala</t>
  </si>
  <si>
    <t>Spitalul Clinic de Urgenta "Dr. Bagdasar Arseni"</t>
  </si>
  <si>
    <t>endoprotezati copii</t>
  </si>
  <si>
    <t>endoprotezare articulara tumorala copii</t>
  </si>
  <si>
    <t>tratamentul copiilor cu malformatii grave</t>
  </si>
  <si>
    <t>SC Delta Health Care</t>
  </si>
  <si>
    <t>Spital Clinic de Copii Dr. Victor Gomoiu</t>
  </si>
  <si>
    <t>SC MEDICOVER HOSPITALS SRL</t>
  </si>
  <si>
    <t>proceduri de dilatare percutana</t>
  </si>
  <si>
    <t>proceduri terapeutice de electrofiziologie</t>
  </si>
  <si>
    <t>stimulatoare cardiace</t>
  </si>
  <si>
    <t>defibrilatoare interne</t>
  </si>
  <si>
    <t>stimulatoare de resincronizare cardiaca</t>
  </si>
  <si>
    <t>chirurgie cardiovasculara - adulti</t>
  </si>
  <si>
    <t>chirurgie vasculara</t>
  </si>
  <si>
    <t>tratamentul pacientilor cu anevrisme aortice prin tehnici hibride</t>
  </si>
  <si>
    <t>tratamentul pacientilor cu stenoze aortice, prin tehnici transcateter</t>
  </si>
  <si>
    <t>tratamentul pacientilor cu aritmii complexe prin proceduri de ablatie</t>
  </si>
  <si>
    <t>cardiologie interventionala malformatii cardiace - adulti</t>
  </si>
  <si>
    <t>tehnici transcateter insuficienta mitrala</t>
  </si>
  <si>
    <t>tehnici transcateter insuficienta tricuspidiana</t>
  </si>
  <si>
    <t>tehnici transcateter valvopatie pulmonara</t>
  </si>
  <si>
    <t>tratamentul pacientilor cu insuficienta cardiaca in stadiul terminal prin asistare mecanica a circulatiei pe termen lung</t>
  </si>
  <si>
    <t>chirurgie cardiovasculara - copii</t>
  </si>
  <si>
    <t>cardiologie interventionala malformatii cardiace-copii</t>
  </si>
  <si>
    <t>afectiuni cerebrovasculare</t>
  </si>
  <si>
    <t>stimulatoare cerebrale implantabile</t>
  </si>
  <si>
    <t>afectiuni vasculare periferice</t>
  </si>
  <si>
    <t>afectiuni ale coloanei vertebrale</t>
  </si>
  <si>
    <t>afectiuni oncologice</t>
  </si>
  <si>
    <t>hemoragii acute sau cronice tratati</t>
  </si>
  <si>
    <t>distonii musculare</t>
  </si>
  <si>
    <t>inlocuirea stimulatorului din cadrul dispoz.de stimulare profunda,a extensiilor,electozi si kit</t>
  </si>
  <si>
    <t>pompe implantabile</t>
  </si>
  <si>
    <t>inlocuirea stimulatorului din cadrul dispoz.de stimulare profunda, a bolnavilor cu distonii musculare</t>
  </si>
  <si>
    <t>proceduri microchirurgicale</t>
  </si>
  <si>
    <t>implant de stimulator al nervului vag</t>
  </si>
  <si>
    <t>inlocuire generator implantabil al stimulatorului de nerv vag</t>
  </si>
  <si>
    <t>stimulare neinvaziva a nervului vag</t>
  </si>
  <si>
    <t>Programul national de diabet</t>
  </si>
  <si>
    <t xml:space="preserve"> pompe insulina si materiale consumabile</t>
  </si>
  <si>
    <t>seturi consumabile pentru pompele de insulina</t>
  </si>
  <si>
    <t>sisteme de monitorizare continua a glicemiei</t>
  </si>
  <si>
    <t>consumabile sisteme de monitorizare continua a glicemiei</t>
  </si>
  <si>
    <t>sisteme de  pompe de  insulina cu senzori de monitorizare continua a glicemiei</t>
  </si>
  <si>
    <t>consumabile sisteme de pompe de insulina cu senzori de monitorizare continua a glicemiei</t>
  </si>
  <si>
    <t>sisteme de  pompe de  insulina cu senzori de monitorizare continua capabile de functionare in bucla inchisa (HCL)</t>
  </si>
  <si>
    <t>consumabile pentru sisteme de  pompe de  insulina cu senzori de monitorizare continua capabile de functionare in bucla inchisa (HCL)</t>
  </si>
  <si>
    <t>Sisteme de  pompe de  insulina fara tubulatura la exterior cu rezervor,canula si cateter incorporate in carcasa ermetica</t>
  </si>
  <si>
    <t>SCCPRA Steaua Bucuresti</t>
  </si>
  <si>
    <t>SC Medlife SRL</t>
  </si>
  <si>
    <t>Spitalul Clinic CF 2</t>
  </si>
  <si>
    <t xml:space="preserve">Spitalul Clinic Filantropia </t>
  </si>
  <si>
    <t>SC Focus LAB PLUS</t>
  </si>
  <si>
    <t>SC CRESTINA MEDICALA MUNPOSAN 94 SRL</t>
  </si>
  <si>
    <t>SC GLOBAL MEDICAL ULTRA SRL</t>
  </si>
  <si>
    <t>Programul national de Boli Rare (HTAP) - COST-VOLUM</t>
  </si>
  <si>
    <t>Spitalul Clinic de Copii Victor Gomoiu</t>
  </si>
  <si>
    <t>Programul national de sanatate mintala - tratament al TULBURARII DEPRESIVE MAJORE</t>
  </si>
  <si>
    <t>CETTT Stelian</t>
  </si>
  <si>
    <t>Programul national de Supleere a functiei renale la bolnavii cu Insuficienta Renala Cronica -COST VOLUM</t>
  </si>
  <si>
    <t>SC Diaverum Romania SRL</t>
  </si>
  <si>
    <t>SC Fresenius Nephrocare SRL</t>
  </si>
  <si>
    <t>tratamente Gamma-Knife</t>
  </si>
  <si>
    <t>SC SANADOR SRL</t>
  </si>
  <si>
    <t>DECONTARI  PNS - PENTRU ANUL 2025</t>
  </si>
  <si>
    <r>
      <rPr>
        <sz val="14"/>
        <rFont val="Arial"/>
        <family val="2"/>
      </rPr>
      <t xml:space="preserve">Programul national de </t>
    </r>
    <r>
      <rPr>
        <b/>
        <sz val="14"/>
        <rFont val="Arial"/>
        <family val="2"/>
      </rPr>
      <t>sanatate mintala - materiale</t>
    </r>
  </si>
  <si>
    <r>
      <t xml:space="preserve">Subprogramul de tratament si </t>
    </r>
    <r>
      <rPr>
        <b/>
        <sz val="14"/>
        <rFont val="Arial"/>
        <family val="2"/>
      </rPr>
      <t xml:space="preserve">surditate </t>
    </r>
    <r>
      <rPr>
        <sz val="14"/>
        <rFont val="Arial"/>
        <family val="2"/>
      </rPr>
      <t>prin proteze auditive implantabile</t>
    </r>
  </si>
  <si>
    <r>
      <t>Programul naţional de</t>
    </r>
    <r>
      <rPr>
        <b/>
        <sz val="14"/>
        <rFont val="Arial"/>
        <family val="2"/>
      </rPr>
      <t xml:space="preserve"> ortopedie</t>
    </r>
  </si>
  <si>
    <r>
      <t xml:space="preserve">tratamentul </t>
    </r>
    <r>
      <rPr>
        <b/>
        <sz val="14"/>
        <rFont val="Arial"/>
        <family val="2"/>
      </rPr>
      <t>instabilitatilor articulare</t>
    </r>
    <r>
      <rPr>
        <sz val="14"/>
        <rFont val="Arial"/>
        <family val="2"/>
      </rPr>
      <t xml:space="preserve"> cronice la copii</t>
    </r>
  </si>
  <si>
    <r>
      <t xml:space="preserve">tratamentul prin </t>
    </r>
    <r>
      <rPr>
        <b/>
        <sz val="14"/>
        <rFont val="Arial"/>
        <family val="2"/>
      </rPr>
      <t xml:space="preserve">corectarea inegalitatilor si diformitatii membrelor </t>
    </r>
    <r>
      <rPr>
        <sz val="14"/>
        <rFont val="Arial"/>
        <family val="2"/>
      </rPr>
      <t>la copii</t>
    </r>
  </si>
  <si>
    <r>
      <t>Programul national de terapie intensivă a</t>
    </r>
    <r>
      <rPr>
        <b/>
        <sz val="14"/>
        <rFont val="Arial"/>
        <family val="2"/>
      </rPr>
      <t xml:space="preserve"> insuficienţei hepatice</t>
    </r>
  </si>
  <si>
    <r>
      <t>Programul national de Boli Rare - materiale</t>
    </r>
    <r>
      <rPr>
        <b/>
        <sz val="14"/>
        <rFont val="Arial"/>
        <family val="2"/>
      </rPr>
      <t xml:space="preserve"> (epidermoliza buloasa</t>
    </r>
    <r>
      <rPr>
        <sz val="14"/>
        <rFont val="Arial"/>
        <family val="2"/>
      </rPr>
      <t>)</t>
    </r>
  </si>
  <si>
    <r>
      <t>Programul national de Boli Rare - materiale (</t>
    </r>
    <r>
      <rPr>
        <b/>
        <sz val="14"/>
        <rFont val="Arial"/>
        <family val="2"/>
      </rPr>
      <t>tije telescopice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</si>
  <si>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boli cardiovasculare</t>
    </r>
  </si>
  <si>
    <r>
      <t>Programul national de</t>
    </r>
    <r>
      <rPr>
        <b/>
        <sz val="14"/>
        <rFont val="Arial"/>
        <family val="2"/>
      </rPr>
      <t xml:space="preserve"> radiologie interventionala</t>
    </r>
  </si>
  <si>
    <r>
      <t xml:space="preserve">Subprogramul de diagnostic si tratament al </t>
    </r>
    <r>
      <rPr>
        <b/>
        <sz val="14"/>
        <rFont val="Arial"/>
        <family val="2"/>
      </rPr>
      <t xml:space="preserve">epilepsiei </t>
    </r>
    <r>
      <rPr>
        <sz val="14"/>
        <rFont val="Arial"/>
        <family val="2"/>
      </rPr>
      <t>rezistente la tratamentul medicamentos</t>
    </r>
  </si>
  <si>
    <r>
      <t xml:space="preserve">Consumabile pentru </t>
    </r>
    <r>
      <rPr>
        <b/>
        <sz val="14"/>
        <rFont val="Arial"/>
        <family val="2"/>
      </rPr>
      <t>Sisteme de  pompe de  insulina fara tubulatura la exterior cu rezervor,canula si cateter incorporate in carcasa ermetica</t>
    </r>
  </si>
  <si>
    <r>
      <t>Subprogramul de tratament al</t>
    </r>
    <r>
      <rPr>
        <b/>
        <sz val="14"/>
        <rFont val="Arial"/>
        <family val="2"/>
      </rPr>
      <t xml:space="preserve"> hidrocefaliei </t>
    </r>
    <r>
      <rPr>
        <sz val="14"/>
        <rFont val="Arial"/>
        <family val="2"/>
      </rPr>
      <t>congenitale sau dobandite la copil</t>
    </r>
  </si>
  <si>
    <r>
      <t xml:space="preserve">Subprogramul de </t>
    </r>
    <r>
      <rPr>
        <b/>
        <sz val="14"/>
        <rFont val="Arial"/>
        <family val="2"/>
      </rPr>
      <t>reconstructie mamara</t>
    </r>
    <r>
      <rPr>
        <sz val="14"/>
        <rFont val="Arial"/>
        <family val="2"/>
      </rPr>
      <t xml:space="preserve"> dupa afectiuni oncologice prin endoprotezare</t>
    </r>
  </si>
  <si>
    <r>
      <t xml:space="preserve">Programul national de </t>
    </r>
    <r>
      <rPr>
        <b/>
        <sz val="14"/>
        <rFont val="Arial"/>
        <family val="2"/>
      </rPr>
      <t>Endometrioza</t>
    </r>
  </si>
  <si>
    <r>
      <t>Programul national de</t>
    </r>
    <r>
      <rPr>
        <b/>
        <sz val="14"/>
        <rFont val="Arial"/>
        <family val="2"/>
      </rPr>
      <t xml:space="preserve"> oncologie COST-VOLUM</t>
    </r>
  </si>
  <si>
    <r>
      <t xml:space="preserve">Spital Clinic de Urgenta </t>
    </r>
    <r>
      <rPr>
        <b/>
        <sz val="14"/>
        <rFont val="Arial"/>
        <family val="2"/>
      </rPr>
      <t>Sf. Ioan</t>
    </r>
  </si>
  <si>
    <r>
      <t xml:space="preserve">Spital Clinic Dr. Ion </t>
    </r>
    <r>
      <rPr>
        <b/>
        <sz val="14"/>
        <rFont val="Arial"/>
        <family val="2"/>
      </rPr>
      <t>Cantacuzino</t>
    </r>
  </si>
  <si>
    <r>
      <t xml:space="preserve">Centrul de Diagnostic si Tratament </t>
    </r>
    <r>
      <rPr>
        <b/>
        <sz val="14"/>
        <rFont val="Arial"/>
        <family val="2"/>
      </rPr>
      <t>Provita</t>
    </r>
  </si>
  <si>
    <r>
      <t xml:space="preserve">Spitalul Clinic de Nefrologie "Dr. Carol </t>
    </r>
    <r>
      <rPr>
        <b/>
        <sz val="14"/>
        <rFont val="Arial"/>
        <family val="2"/>
      </rPr>
      <t>Davila</t>
    </r>
    <r>
      <rPr>
        <sz val="14"/>
        <rFont val="Arial"/>
        <family val="2"/>
      </rPr>
      <t>"</t>
    </r>
  </si>
  <si>
    <r>
      <rPr>
        <sz val="14"/>
        <rFont val="Arial"/>
        <family val="2"/>
      </rPr>
      <t>Programul national de</t>
    </r>
    <r>
      <rPr>
        <b/>
        <sz val="14"/>
        <rFont val="Arial"/>
        <family val="2"/>
      </rPr>
      <t xml:space="preserve"> Boli Rare - COST-VOLUM 6.27- medicamente incluse conditionat</t>
    </r>
  </si>
  <si>
    <r>
      <t>Programul national de tratament al</t>
    </r>
    <r>
      <rPr>
        <b/>
        <sz val="14"/>
        <rFont val="Arial"/>
        <family val="2"/>
      </rPr>
      <t xml:space="preserve"> bolilor neurologice-COST-VOLUM</t>
    </r>
  </si>
  <si>
    <r>
      <t xml:space="preserve">Subprogramul de </t>
    </r>
    <r>
      <rPr>
        <b/>
        <sz val="14"/>
        <rFont val="Arial"/>
        <family val="2"/>
      </rPr>
      <t>diagnostic imunofenotipic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citogenetic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si biomolecular al leucemiilor</t>
    </r>
    <r>
      <rPr>
        <sz val="14"/>
        <rFont val="Arial"/>
        <family val="2"/>
      </rPr>
      <t xml:space="preserve"> acute</t>
    </r>
  </si>
  <si>
    <r>
      <t xml:space="preserve">Subprogramul de </t>
    </r>
    <r>
      <rPr>
        <b/>
        <sz val="14"/>
        <rFont val="Arial"/>
        <family val="2"/>
      </rPr>
      <t xml:space="preserve">radioterapie 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</si>
</sst>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9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defaultRowHeight="18"/>
  <cols>
    <col min="1" max="1" width="43.5703125" style="28" customWidth="1"/>
    <col min="2" max="2" width="54" style="5" customWidth="1"/>
    <col min="3" max="4" width="21.85546875" style="2" hidden="1" customWidth="1"/>
    <col min="5" max="5" width="33.42578125" style="2" customWidth="1"/>
    <col min="6" max="16384" width="9.140625" style="3"/>
  </cols>
  <sheetData>
    <row r="1" spans="1:5">
      <c r="A1" s="27"/>
      <c r="B1" s="1"/>
    </row>
    <row r="2" spans="1:5" ht="16.5" customHeight="1">
      <c r="A2" s="27"/>
      <c r="B2" s="1"/>
    </row>
    <row r="3" spans="1:5" ht="33" customHeight="1">
      <c r="A3" s="4" t="s">
        <v>188</v>
      </c>
      <c r="B3" s="4"/>
      <c r="C3" s="4"/>
      <c r="D3" s="4"/>
    </row>
    <row r="4" spans="1:5" ht="16.5" customHeight="1"/>
    <row r="5" spans="1:5" s="8" customFormat="1" ht="36" customHeight="1">
      <c r="A5" s="29" t="s">
        <v>7</v>
      </c>
      <c r="B5" s="6" t="s">
        <v>0</v>
      </c>
      <c r="C5" s="6" t="s">
        <v>107</v>
      </c>
      <c r="D5" s="6" t="s">
        <v>108</v>
      </c>
      <c r="E5" s="6" t="s">
        <v>109</v>
      </c>
    </row>
    <row r="6" spans="1:5" ht="33.75" customHeight="1">
      <c r="A6" s="36" t="s">
        <v>78</v>
      </c>
      <c r="B6" s="6" t="s">
        <v>8</v>
      </c>
      <c r="C6" s="12">
        <f>C7+C8+C9+C10+C11+C12+C13+C14+C17+C15+C16</f>
        <v>411643.39</v>
      </c>
      <c r="D6" s="12">
        <f>D7+D8+D9+D10+D11+D12+D13+D14+D17+D15+D16</f>
        <v>8617523.7300000023</v>
      </c>
      <c r="E6" s="12">
        <f>E7+E8+E9+E10+E11+E12+E13+E14+E17+E15+E16</f>
        <v>7978059.0600000015</v>
      </c>
    </row>
    <row r="7" spans="1:5" ht="56.25" customHeight="1">
      <c r="A7" s="37"/>
      <c r="B7" s="9" t="s">
        <v>79</v>
      </c>
      <c r="C7" s="10">
        <v>9485.73</v>
      </c>
      <c r="D7" s="10">
        <v>1671918.81</v>
      </c>
      <c r="E7" s="10">
        <v>2606964.62</v>
      </c>
    </row>
    <row r="8" spans="1:5" ht="69" customHeight="1">
      <c r="A8" s="37"/>
      <c r="B8" s="9" t="s">
        <v>80</v>
      </c>
      <c r="C8" s="10">
        <v>140470.48000000001</v>
      </c>
      <c r="D8" s="10">
        <v>2433231.2400000002</v>
      </c>
      <c r="E8" s="10">
        <v>1898183.96</v>
      </c>
    </row>
    <row r="9" spans="1:5" ht="51.75" customHeight="1">
      <c r="A9" s="37"/>
      <c r="B9" s="9" t="s">
        <v>81</v>
      </c>
      <c r="C9" s="10">
        <v>0</v>
      </c>
      <c r="D9" s="10">
        <v>0</v>
      </c>
      <c r="E9" s="10">
        <v>624793.06999999995</v>
      </c>
    </row>
    <row r="10" spans="1:5" ht="91.5" customHeight="1">
      <c r="A10" s="37"/>
      <c r="B10" s="9" t="s">
        <v>82</v>
      </c>
      <c r="C10" s="10">
        <v>0</v>
      </c>
      <c r="D10" s="10">
        <v>1515803.33</v>
      </c>
      <c r="E10" s="10">
        <v>1510331.11</v>
      </c>
    </row>
    <row r="11" spans="1:5" ht="70.5" customHeight="1">
      <c r="A11" s="37"/>
      <c r="B11" s="9" t="s">
        <v>83</v>
      </c>
      <c r="C11" s="10">
        <v>0</v>
      </c>
      <c r="D11" s="10">
        <v>364814.28</v>
      </c>
      <c r="E11" s="10">
        <v>182407.14</v>
      </c>
    </row>
    <row r="12" spans="1:5" ht="57.75" customHeight="1">
      <c r="A12" s="37"/>
      <c r="B12" s="9" t="s">
        <v>84</v>
      </c>
      <c r="C12" s="10">
        <v>0</v>
      </c>
      <c r="D12" s="10">
        <v>791220.01</v>
      </c>
      <c r="E12" s="10">
        <v>404768.32</v>
      </c>
    </row>
    <row r="13" spans="1:5" ht="93" customHeight="1">
      <c r="A13" s="37"/>
      <c r="B13" s="9" t="s">
        <v>85</v>
      </c>
      <c r="C13" s="10">
        <v>0</v>
      </c>
      <c r="D13" s="10">
        <v>528714.03</v>
      </c>
      <c r="E13" s="10">
        <v>0</v>
      </c>
    </row>
    <row r="14" spans="1:5" ht="51.75" customHeight="1">
      <c r="A14" s="37"/>
      <c r="B14" s="9" t="s">
        <v>86</v>
      </c>
      <c r="C14" s="10">
        <v>0</v>
      </c>
      <c r="D14" s="10">
        <v>951446.82</v>
      </c>
      <c r="E14" s="10">
        <v>277763.52</v>
      </c>
    </row>
    <row r="15" spans="1:5" ht="39" customHeight="1">
      <c r="A15" s="37"/>
      <c r="B15" s="11" t="s">
        <v>46</v>
      </c>
      <c r="C15" s="10">
        <v>0</v>
      </c>
      <c r="D15" s="10">
        <v>83684.31</v>
      </c>
      <c r="E15" s="10">
        <v>43037.65</v>
      </c>
    </row>
    <row r="16" spans="1:5" ht="35.25" customHeight="1">
      <c r="A16" s="37"/>
      <c r="B16" s="11" t="s">
        <v>50</v>
      </c>
      <c r="C16" s="10">
        <v>0</v>
      </c>
      <c r="D16" s="10">
        <v>4781.96</v>
      </c>
      <c r="E16" s="10">
        <v>2390.98</v>
      </c>
    </row>
    <row r="17" spans="1:5" ht="33.75" customHeight="1">
      <c r="A17" s="37"/>
      <c r="B17" s="9" t="s">
        <v>35</v>
      </c>
      <c r="C17" s="10">
        <v>261687.18</v>
      </c>
      <c r="D17" s="10">
        <v>271908.94</v>
      </c>
      <c r="E17" s="10">
        <v>427418.69</v>
      </c>
    </row>
    <row r="18" spans="1:5" ht="43.5" customHeight="1">
      <c r="A18" s="37"/>
      <c r="B18" s="6" t="s">
        <v>59</v>
      </c>
      <c r="C18" s="12">
        <f>C19+C20+C21+C22+C23+C24+C25</f>
        <v>162982.62</v>
      </c>
      <c r="D18" s="12">
        <f>D19+D20+D21+D22+D23+D24+D25</f>
        <v>164158.46</v>
      </c>
      <c r="E18" s="12">
        <f>E19+E20+E21+E22+E23+E24+E25</f>
        <v>254343.21</v>
      </c>
    </row>
    <row r="19" spans="1:5" ht="63.75" customHeight="1">
      <c r="A19" s="37"/>
      <c r="B19" s="9" t="s">
        <v>79</v>
      </c>
      <c r="C19" s="10">
        <v>149863.99</v>
      </c>
      <c r="D19" s="10">
        <v>151039.82999999999</v>
      </c>
      <c r="E19" s="10">
        <v>149763.38</v>
      </c>
    </row>
    <row r="20" spans="1:5" ht="90" customHeight="1">
      <c r="A20" s="37"/>
      <c r="B20" s="9" t="s">
        <v>80</v>
      </c>
      <c r="C20" s="10">
        <v>0</v>
      </c>
      <c r="D20" s="10">
        <v>0</v>
      </c>
      <c r="E20" s="10">
        <v>0</v>
      </c>
    </row>
    <row r="21" spans="1:5" ht="57.75" customHeight="1">
      <c r="A21" s="37"/>
      <c r="B21" s="9" t="s">
        <v>81</v>
      </c>
      <c r="C21" s="10">
        <v>1785.14</v>
      </c>
      <c r="D21" s="10">
        <v>1785.14</v>
      </c>
      <c r="E21" s="10">
        <v>40205.74</v>
      </c>
    </row>
    <row r="22" spans="1:5" ht="90" customHeight="1">
      <c r="A22" s="37"/>
      <c r="B22" s="9" t="s">
        <v>82</v>
      </c>
      <c r="C22" s="10">
        <v>0</v>
      </c>
      <c r="D22" s="10">
        <v>0</v>
      </c>
      <c r="E22" s="10">
        <v>0</v>
      </c>
    </row>
    <row r="23" spans="1:5" ht="55.5" customHeight="1">
      <c r="A23" s="37"/>
      <c r="B23" s="9" t="s">
        <v>87</v>
      </c>
      <c r="C23" s="10">
        <v>0</v>
      </c>
      <c r="D23" s="10">
        <v>0</v>
      </c>
      <c r="E23" s="10">
        <v>0</v>
      </c>
    </row>
    <row r="24" spans="1:5" ht="51" customHeight="1">
      <c r="A24" s="37"/>
      <c r="B24" s="9" t="s">
        <v>86</v>
      </c>
      <c r="C24" s="10">
        <v>0</v>
      </c>
      <c r="D24" s="10">
        <v>0</v>
      </c>
      <c r="E24" s="10">
        <v>0</v>
      </c>
    </row>
    <row r="25" spans="1:5" ht="33" customHeight="1">
      <c r="A25" s="37"/>
      <c r="B25" s="9" t="s">
        <v>35</v>
      </c>
      <c r="C25" s="10">
        <v>11333.49</v>
      </c>
      <c r="D25" s="10">
        <v>11333.49</v>
      </c>
      <c r="E25" s="10">
        <v>64374.09</v>
      </c>
    </row>
    <row r="26" spans="1:5" ht="36.75" customHeight="1">
      <c r="A26" s="37"/>
      <c r="B26" s="6" t="s">
        <v>68</v>
      </c>
      <c r="C26" s="12">
        <f>C27+C28+C29+C30+C31+C32+C33+C34</f>
        <v>5439.65</v>
      </c>
      <c r="D26" s="12">
        <f>D27+D28+D29+D30+D31+D32+D33+D34</f>
        <v>263968.15000000002</v>
      </c>
      <c r="E26" s="12">
        <f>E27+E28+E29+E30+E31+E32+E33+E34</f>
        <v>170818.52999999997</v>
      </c>
    </row>
    <row r="27" spans="1:5" ht="60.75" customHeight="1">
      <c r="A27" s="37"/>
      <c r="B27" s="9" t="s">
        <v>79</v>
      </c>
      <c r="C27" s="10">
        <v>0</v>
      </c>
      <c r="D27" s="10">
        <v>76475.63</v>
      </c>
      <c r="E27" s="10">
        <v>71561.179999999993</v>
      </c>
    </row>
    <row r="28" spans="1:5" ht="81" customHeight="1">
      <c r="A28" s="37"/>
      <c r="B28" s="9" t="s">
        <v>80</v>
      </c>
      <c r="C28" s="10">
        <v>0</v>
      </c>
      <c r="D28" s="10">
        <v>0</v>
      </c>
      <c r="E28" s="10">
        <v>0</v>
      </c>
    </row>
    <row r="29" spans="1:5" ht="58.5" customHeight="1">
      <c r="A29" s="37"/>
      <c r="B29" s="9" t="s">
        <v>81</v>
      </c>
      <c r="C29" s="10">
        <v>0</v>
      </c>
      <c r="D29" s="10">
        <v>0</v>
      </c>
      <c r="E29" s="10">
        <v>2710.59</v>
      </c>
    </row>
    <row r="30" spans="1:5" ht="85.5" customHeight="1">
      <c r="A30" s="37"/>
      <c r="B30" s="9" t="s">
        <v>82</v>
      </c>
      <c r="C30" s="10">
        <v>0</v>
      </c>
      <c r="D30" s="10">
        <v>0</v>
      </c>
      <c r="E30" s="10">
        <v>0</v>
      </c>
    </row>
    <row r="31" spans="1:5" ht="75" customHeight="1">
      <c r="A31" s="37"/>
      <c r="B31" s="9" t="s">
        <v>83</v>
      </c>
      <c r="C31" s="10">
        <v>0</v>
      </c>
      <c r="D31" s="10">
        <v>0</v>
      </c>
      <c r="E31" s="10">
        <v>0</v>
      </c>
    </row>
    <row r="32" spans="1:5" ht="57" customHeight="1">
      <c r="A32" s="37"/>
      <c r="B32" s="9" t="s">
        <v>84</v>
      </c>
      <c r="C32" s="10">
        <v>0</v>
      </c>
      <c r="D32" s="10">
        <v>0</v>
      </c>
      <c r="E32" s="10">
        <v>0</v>
      </c>
    </row>
    <row r="33" spans="1:5" ht="51.75" customHeight="1">
      <c r="A33" s="37"/>
      <c r="B33" s="9" t="s">
        <v>86</v>
      </c>
      <c r="C33" s="10">
        <v>0</v>
      </c>
      <c r="D33" s="10">
        <v>0</v>
      </c>
      <c r="E33" s="10">
        <v>0</v>
      </c>
    </row>
    <row r="34" spans="1:5" ht="30.75" customHeight="1">
      <c r="A34" s="37"/>
      <c r="B34" s="9" t="s">
        <v>35</v>
      </c>
      <c r="C34" s="10">
        <v>5439.65</v>
      </c>
      <c r="D34" s="10">
        <v>187492.52</v>
      </c>
      <c r="E34" s="10">
        <v>96546.76</v>
      </c>
    </row>
    <row r="35" spans="1:5" ht="36" customHeight="1">
      <c r="A35" s="37"/>
      <c r="B35" s="6" t="s">
        <v>9</v>
      </c>
      <c r="C35" s="12">
        <f>C36+C37+C38</f>
        <v>0</v>
      </c>
      <c r="D35" s="12">
        <f>D36+D37+D38</f>
        <v>0</v>
      </c>
      <c r="E35" s="12">
        <f>E36+E37+E38</f>
        <v>0</v>
      </c>
    </row>
    <row r="36" spans="1:5" ht="55.5" customHeight="1">
      <c r="A36" s="37"/>
      <c r="B36" s="9" t="s">
        <v>81</v>
      </c>
      <c r="C36" s="10">
        <v>0</v>
      </c>
      <c r="D36" s="10">
        <v>0</v>
      </c>
      <c r="E36" s="10">
        <v>0</v>
      </c>
    </row>
    <row r="37" spans="1:5" ht="54" customHeight="1">
      <c r="A37" s="37"/>
      <c r="B37" s="9" t="s">
        <v>88</v>
      </c>
      <c r="C37" s="10">
        <v>0</v>
      </c>
      <c r="D37" s="10">
        <v>0</v>
      </c>
      <c r="E37" s="10">
        <v>0</v>
      </c>
    </row>
    <row r="38" spans="1:5" ht="51.75" customHeight="1">
      <c r="A38" s="37"/>
      <c r="B38" s="11" t="s">
        <v>35</v>
      </c>
      <c r="C38" s="10">
        <v>0</v>
      </c>
      <c r="D38" s="10">
        <v>0</v>
      </c>
      <c r="E38" s="10">
        <v>0</v>
      </c>
    </row>
    <row r="39" spans="1:5" ht="45.75" customHeight="1">
      <c r="A39" s="38"/>
      <c r="B39" s="6" t="s">
        <v>5</v>
      </c>
      <c r="C39" s="12">
        <f>C35+C26+C18+C6</f>
        <v>580065.66</v>
      </c>
      <c r="D39" s="12">
        <f>D35+D26+D18+D6</f>
        <v>9045650.3400000017</v>
      </c>
      <c r="E39" s="12">
        <f>E35+E26+E18+E6</f>
        <v>8403220.8000000007</v>
      </c>
    </row>
    <row r="40" spans="1:5" ht="52.5" customHeight="1">
      <c r="A40" s="36" t="s">
        <v>89</v>
      </c>
      <c r="B40" s="6" t="s">
        <v>72</v>
      </c>
      <c r="C40" s="12">
        <f>C41+C42+C43</f>
        <v>92107.909999999989</v>
      </c>
      <c r="D40" s="12">
        <f>D41+D42+D43</f>
        <v>58736.18</v>
      </c>
      <c r="E40" s="12">
        <f>E41+E42+E43</f>
        <v>131315.63</v>
      </c>
    </row>
    <row r="41" spans="1:5" ht="28.5" customHeight="1">
      <c r="A41" s="37"/>
      <c r="B41" s="13" t="s">
        <v>1</v>
      </c>
      <c r="C41" s="10">
        <v>7199.88</v>
      </c>
      <c r="D41" s="10">
        <v>0</v>
      </c>
      <c r="E41" s="10">
        <v>15708.82</v>
      </c>
    </row>
    <row r="42" spans="1:5" ht="33.75" customHeight="1">
      <c r="A42" s="37"/>
      <c r="B42" s="13" t="s">
        <v>10</v>
      </c>
      <c r="C42" s="10">
        <v>808.38</v>
      </c>
      <c r="D42" s="10">
        <v>0</v>
      </c>
      <c r="E42" s="10">
        <v>1840.36</v>
      </c>
    </row>
    <row r="43" spans="1:5" ht="33.75" customHeight="1">
      <c r="A43" s="37"/>
      <c r="B43" s="13" t="s">
        <v>11</v>
      </c>
      <c r="C43" s="10">
        <v>84099.65</v>
      </c>
      <c r="D43" s="10">
        <v>58736.18</v>
      </c>
      <c r="E43" s="10">
        <v>113766.45</v>
      </c>
    </row>
    <row r="44" spans="1:5" ht="37.5" customHeight="1">
      <c r="A44" s="37"/>
      <c r="B44" s="6" t="s">
        <v>53</v>
      </c>
      <c r="C44" s="12">
        <f>C45+C46</f>
        <v>10476.08</v>
      </c>
      <c r="D44" s="12">
        <f>D45+D46</f>
        <v>10875.67</v>
      </c>
      <c r="E44" s="12">
        <f>E45+E46</f>
        <v>11404.759999999998</v>
      </c>
    </row>
    <row r="45" spans="1:5" ht="28.5" customHeight="1">
      <c r="A45" s="37"/>
      <c r="B45" s="13" t="s">
        <v>1</v>
      </c>
      <c r="C45" s="10">
        <v>10416.74</v>
      </c>
      <c r="D45" s="10">
        <v>10816.33</v>
      </c>
      <c r="E45" s="10">
        <v>11338.88</v>
      </c>
    </row>
    <row r="46" spans="1:5" ht="45.75" customHeight="1">
      <c r="A46" s="37"/>
      <c r="B46" s="13" t="s">
        <v>10</v>
      </c>
      <c r="C46" s="10">
        <v>59.34</v>
      </c>
      <c r="D46" s="10">
        <v>59.34</v>
      </c>
      <c r="E46" s="10">
        <v>65.88</v>
      </c>
    </row>
    <row r="47" spans="1:5" ht="57" customHeight="1">
      <c r="A47" s="37"/>
      <c r="B47" s="6" t="s">
        <v>75</v>
      </c>
      <c r="C47" s="12">
        <f>C48</f>
        <v>18587.86</v>
      </c>
      <c r="D47" s="12">
        <f>D48</f>
        <v>26340.01</v>
      </c>
      <c r="E47" s="12">
        <f>E48</f>
        <v>0</v>
      </c>
    </row>
    <row r="48" spans="1:5" ht="42.75" customHeight="1">
      <c r="A48" s="37"/>
      <c r="B48" s="13" t="s">
        <v>11</v>
      </c>
      <c r="C48" s="10">
        <v>18587.86</v>
      </c>
      <c r="D48" s="10">
        <v>26340.01</v>
      </c>
      <c r="E48" s="10">
        <v>0</v>
      </c>
    </row>
    <row r="49" spans="1:5" ht="40.5" customHeight="1">
      <c r="A49" s="37"/>
      <c r="B49" s="6" t="s">
        <v>22</v>
      </c>
      <c r="C49" s="12">
        <f>C50+C51+C52</f>
        <v>514.22</v>
      </c>
      <c r="D49" s="12">
        <f>D50+D51+D52</f>
        <v>562.35</v>
      </c>
      <c r="E49" s="12">
        <f>E50+E51+E52</f>
        <v>445.07</v>
      </c>
    </row>
    <row r="50" spans="1:5" ht="42.75" customHeight="1">
      <c r="A50" s="37"/>
      <c r="B50" s="13" t="s">
        <v>1</v>
      </c>
      <c r="C50" s="10">
        <v>382.1</v>
      </c>
      <c r="D50" s="10">
        <v>415.52</v>
      </c>
      <c r="E50" s="10">
        <v>401.03</v>
      </c>
    </row>
    <row r="51" spans="1:5" ht="42.75" customHeight="1">
      <c r="A51" s="37"/>
      <c r="B51" s="13" t="s">
        <v>10</v>
      </c>
      <c r="C51" s="10">
        <v>29.36</v>
      </c>
      <c r="D51" s="10">
        <v>44.05</v>
      </c>
      <c r="E51" s="10">
        <v>44.04</v>
      </c>
    </row>
    <row r="52" spans="1:5" ht="42.75" customHeight="1">
      <c r="A52" s="37"/>
      <c r="B52" s="13" t="s">
        <v>11</v>
      </c>
      <c r="C52" s="10">
        <v>102.76</v>
      </c>
      <c r="D52" s="10">
        <v>102.78</v>
      </c>
      <c r="E52" s="10">
        <v>0</v>
      </c>
    </row>
    <row r="53" spans="1:5" ht="40.5" customHeight="1">
      <c r="A53" s="37"/>
      <c r="B53" s="6" t="s">
        <v>102</v>
      </c>
      <c r="C53" s="12">
        <f>C54+C55</f>
        <v>0</v>
      </c>
      <c r="D53" s="12">
        <f>D54+D55</f>
        <v>0</v>
      </c>
      <c r="E53" s="12">
        <f>E54+E55</f>
        <v>0</v>
      </c>
    </row>
    <row r="54" spans="1:5" ht="42.75" customHeight="1">
      <c r="A54" s="37"/>
      <c r="B54" s="13" t="s">
        <v>10</v>
      </c>
      <c r="C54" s="10">
        <v>0</v>
      </c>
      <c r="D54" s="10">
        <v>0</v>
      </c>
      <c r="E54" s="10">
        <v>0</v>
      </c>
    </row>
    <row r="55" spans="1:5" ht="42.75" customHeight="1">
      <c r="A55" s="37"/>
      <c r="B55" s="13" t="s">
        <v>11</v>
      </c>
      <c r="C55" s="10">
        <v>0</v>
      </c>
      <c r="D55" s="10">
        <v>0</v>
      </c>
      <c r="E55" s="10">
        <v>0</v>
      </c>
    </row>
    <row r="56" spans="1:5" ht="28.5" customHeight="1">
      <c r="A56" s="38"/>
      <c r="B56" s="6" t="s">
        <v>5</v>
      </c>
      <c r="C56" s="12">
        <f>C44+C40+C47+C49+C53</f>
        <v>121686.06999999999</v>
      </c>
      <c r="D56" s="12">
        <f>D44+D40+D47+D49+D53</f>
        <v>96514.21</v>
      </c>
      <c r="E56" s="12">
        <f>E44+E40+E47+E49+E53</f>
        <v>143165.46000000002</v>
      </c>
    </row>
    <row r="57" spans="1:5" ht="34.5" customHeight="1">
      <c r="A57" s="36" t="s">
        <v>90</v>
      </c>
      <c r="B57" s="13" t="s">
        <v>91</v>
      </c>
      <c r="C57" s="10">
        <v>1647898.34</v>
      </c>
      <c r="D57" s="10">
        <v>1183270.6000000001</v>
      </c>
      <c r="E57" s="10">
        <v>3870874.05</v>
      </c>
    </row>
    <row r="58" spans="1:5" ht="28.5" customHeight="1">
      <c r="A58" s="37"/>
      <c r="B58" s="13" t="s">
        <v>68</v>
      </c>
      <c r="C58" s="10">
        <v>1895336.37</v>
      </c>
      <c r="D58" s="10">
        <v>1908822.11</v>
      </c>
      <c r="E58" s="10">
        <v>1841779.42</v>
      </c>
    </row>
    <row r="59" spans="1:5" ht="36" customHeight="1">
      <c r="A59" s="37"/>
      <c r="B59" s="13" t="s">
        <v>92</v>
      </c>
      <c r="C59" s="10">
        <v>306043.76</v>
      </c>
      <c r="D59" s="10">
        <v>928339.3</v>
      </c>
      <c r="E59" s="10">
        <v>776717.47</v>
      </c>
    </row>
    <row r="60" spans="1:5" ht="40.5" customHeight="1">
      <c r="A60" s="37"/>
      <c r="B60" s="13" t="s">
        <v>8</v>
      </c>
      <c r="C60" s="10">
        <v>616296.22</v>
      </c>
      <c r="D60" s="10">
        <v>830823.71</v>
      </c>
      <c r="E60" s="10">
        <v>0</v>
      </c>
    </row>
    <row r="61" spans="1:5" ht="36" customHeight="1">
      <c r="A61" s="37"/>
      <c r="B61" s="13" t="s">
        <v>54</v>
      </c>
      <c r="C61" s="10">
        <v>0</v>
      </c>
      <c r="D61" s="10">
        <v>0</v>
      </c>
      <c r="E61" s="10">
        <v>82817.33</v>
      </c>
    </row>
    <row r="62" spans="1:5" ht="39.75" customHeight="1">
      <c r="A62" s="37"/>
      <c r="B62" s="13" t="s">
        <v>62</v>
      </c>
      <c r="C62" s="10">
        <v>0</v>
      </c>
      <c r="D62" s="10">
        <v>0</v>
      </c>
      <c r="E62" s="10">
        <v>0</v>
      </c>
    </row>
    <row r="63" spans="1:5" ht="46.5" customHeight="1">
      <c r="A63" s="38"/>
      <c r="B63" s="6" t="s">
        <v>5</v>
      </c>
      <c r="C63" s="15">
        <f>C62+C61+C60+C59+C58+C57</f>
        <v>4465574.6900000004</v>
      </c>
      <c r="D63" s="15">
        <f>D62+D61+D60+D59+D58+D57</f>
        <v>4851255.7200000007</v>
      </c>
      <c r="E63" s="15">
        <f>E62+E61+E60+E59+E58+E57</f>
        <v>6572188.2699999996</v>
      </c>
    </row>
    <row r="64" spans="1:5" ht="44.25" customHeight="1">
      <c r="A64" s="36" t="s">
        <v>93</v>
      </c>
      <c r="B64" s="13" t="s">
        <v>75</v>
      </c>
      <c r="C64" s="10">
        <v>2159282.16</v>
      </c>
      <c r="D64" s="10">
        <v>1491168.95</v>
      </c>
      <c r="E64" s="10">
        <v>5522829.1100000003</v>
      </c>
    </row>
    <row r="65" spans="1:5" ht="28.5" customHeight="1">
      <c r="A65" s="37"/>
      <c r="B65" s="13" t="s">
        <v>68</v>
      </c>
      <c r="C65" s="10">
        <v>42638.259999999995</v>
      </c>
      <c r="D65" s="10">
        <v>1415090.03</v>
      </c>
      <c r="E65" s="10">
        <v>1940922.53</v>
      </c>
    </row>
    <row r="66" spans="1:5" ht="36.75" customHeight="1">
      <c r="A66" s="37"/>
      <c r="B66" s="13" t="s">
        <v>65</v>
      </c>
      <c r="C66" s="10">
        <v>240259.19</v>
      </c>
      <c r="D66" s="10">
        <v>152496.56</v>
      </c>
      <c r="E66" s="10">
        <v>115935.35</v>
      </c>
    </row>
    <row r="67" spans="1:5" ht="36" customHeight="1">
      <c r="A67" s="37"/>
      <c r="B67" s="13" t="s">
        <v>91</v>
      </c>
      <c r="C67" s="14">
        <v>443633.3</v>
      </c>
      <c r="D67" s="10">
        <v>1459264.42</v>
      </c>
      <c r="E67" s="10">
        <v>1459771.13</v>
      </c>
    </row>
    <row r="68" spans="1:5" ht="28.5" customHeight="1">
      <c r="A68" s="37"/>
      <c r="B68" s="13" t="s">
        <v>13</v>
      </c>
      <c r="C68" s="10">
        <v>5187.3100000000004</v>
      </c>
      <c r="D68" s="10">
        <v>209300.6</v>
      </c>
      <c r="E68" s="10">
        <v>106355.11</v>
      </c>
    </row>
    <row r="69" spans="1:5" ht="41.25" customHeight="1">
      <c r="A69" s="37"/>
      <c r="B69" s="13" t="s">
        <v>61</v>
      </c>
      <c r="C69" s="10">
        <v>1763958.17</v>
      </c>
      <c r="D69" s="10">
        <v>1001774.81</v>
      </c>
      <c r="E69" s="10">
        <v>3648136.46</v>
      </c>
    </row>
    <row r="70" spans="1:5" ht="42.75" customHeight="1">
      <c r="A70" s="37"/>
      <c r="B70" s="13" t="s">
        <v>55</v>
      </c>
      <c r="C70" s="10">
        <v>51896.1</v>
      </c>
      <c r="D70" s="10">
        <v>90688.57</v>
      </c>
      <c r="E70" s="10">
        <v>288647.48</v>
      </c>
    </row>
    <row r="71" spans="1:5" ht="37.5" customHeight="1">
      <c r="A71" s="37"/>
      <c r="B71" s="13" t="s">
        <v>69</v>
      </c>
      <c r="C71" s="10">
        <v>0</v>
      </c>
      <c r="D71" s="10">
        <v>0</v>
      </c>
      <c r="E71" s="10">
        <v>22957.360000000001</v>
      </c>
    </row>
    <row r="72" spans="1:5" ht="41.25" customHeight="1">
      <c r="A72" s="37"/>
      <c r="B72" s="13" t="s">
        <v>8</v>
      </c>
      <c r="C72" s="10">
        <v>863806.87</v>
      </c>
      <c r="D72" s="10">
        <v>1764642.85</v>
      </c>
      <c r="E72" s="10">
        <v>3110427.75</v>
      </c>
    </row>
    <row r="73" spans="1:5" ht="28.5" customHeight="1">
      <c r="A73" s="37"/>
      <c r="B73" s="13" t="s">
        <v>14</v>
      </c>
      <c r="C73" s="10">
        <v>211433.76</v>
      </c>
      <c r="D73" s="10">
        <v>206590.95</v>
      </c>
      <c r="E73" s="10">
        <v>195517.02</v>
      </c>
    </row>
    <row r="74" spans="1:5" ht="38.25" customHeight="1">
      <c r="A74" s="37"/>
      <c r="B74" s="13" t="s">
        <v>94</v>
      </c>
      <c r="C74" s="10">
        <v>579630.14</v>
      </c>
      <c r="D74" s="10">
        <v>609805.5</v>
      </c>
      <c r="E74" s="10">
        <v>574048.57999999996</v>
      </c>
    </row>
    <row r="75" spans="1:5" ht="28.5" customHeight="1">
      <c r="A75" s="37"/>
      <c r="B75" s="13" t="s">
        <v>15</v>
      </c>
      <c r="C75" s="10">
        <v>801450.38</v>
      </c>
      <c r="D75" s="10">
        <v>787673.67</v>
      </c>
      <c r="E75" s="10">
        <v>810470.94</v>
      </c>
    </row>
    <row r="76" spans="1:5" ht="38.25" customHeight="1">
      <c r="A76" s="37"/>
      <c r="B76" s="13" t="s">
        <v>92</v>
      </c>
      <c r="C76" s="10">
        <v>739146.17</v>
      </c>
      <c r="D76" s="10">
        <v>207362</v>
      </c>
      <c r="E76" s="12">
        <v>2199091.9</v>
      </c>
    </row>
    <row r="77" spans="1:5" ht="28.5" customHeight="1">
      <c r="A77" s="37"/>
      <c r="B77" s="13" t="s">
        <v>16</v>
      </c>
      <c r="C77" s="10">
        <v>359125.08</v>
      </c>
      <c r="D77" s="10">
        <v>272011.12</v>
      </c>
      <c r="E77" s="10">
        <v>438219.22</v>
      </c>
    </row>
    <row r="78" spans="1:5" ht="28.5" customHeight="1">
      <c r="A78" s="37"/>
      <c r="B78" s="13" t="s">
        <v>17</v>
      </c>
      <c r="C78" s="10">
        <v>742621.3</v>
      </c>
      <c r="D78" s="10">
        <f>800798.27+17280.77</f>
        <v>818079.04</v>
      </c>
      <c r="E78" s="10">
        <v>741091.39</v>
      </c>
    </row>
    <row r="79" spans="1:5" ht="27.75" customHeight="1">
      <c r="A79" s="37"/>
      <c r="B79" s="13" t="s">
        <v>18</v>
      </c>
      <c r="C79" s="10">
        <v>32301.54</v>
      </c>
      <c r="D79" s="10">
        <v>28466.17</v>
      </c>
      <c r="E79" s="10">
        <v>130280.44</v>
      </c>
    </row>
    <row r="80" spans="1:5" ht="57" customHeight="1">
      <c r="A80" s="37"/>
      <c r="B80" s="13" t="s">
        <v>57</v>
      </c>
      <c r="C80" s="10">
        <v>0</v>
      </c>
      <c r="D80" s="10">
        <v>3404.15</v>
      </c>
      <c r="E80" s="10">
        <v>2392.9899999999998</v>
      </c>
    </row>
    <row r="81" spans="1:5" ht="33.75" customHeight="1">
      <c r="A81" s="37"/>
      <c r="B81" s="13" t="s">
        <v>70</v>
      </c>
      <c r="C81" s="10">
        <v>28787.52</v>
      </c>
      <c r="D81" s="10">
        <v>135892.07999999999</v>
      </c>
      <c r="E81" s="10">
        <v>135392.72</v>
      </c>
    </row>
    <row r="82" spans="1:5" ht="27.75" customHeight="1">
      <c r="A82" s="37"/>
      <c r="B82" s="13" t="s">
        <v>22</v>
      </c>
      <c r="C82" s="10">
        <v>416290.49</v>
      </c>
      <c r="D82" s="10">
        <v>1034733.62</v>
      </c>
      <c r="E82" s="10">
        <v>983270.44</v>
      </c>
    </row>
    <row r="83" spans="1:5" ht="39.75" customHeight="1">
      <c r="A83" s="37"/>
      <c r="B83" s="13" t="s">
        <v>24</v>
      </c>
      <c r="C83" s="10">
        <v>1416881.68</v>
      </c>
      <c r="D83" s="10">
        <v>1281523.78</v>
      </c>
      <c r="E83" s="10">
        <v>1275799.06</v>
      </c>
    </row>
    <row r="84" spans="1:5" ht="35.25" customHeight="1">
      <c r="A84" s="37"/>
      <c r="B84" s="13" t="s">
        <v>95</v>
      </c>
      <c r="C84" s="10">
        <v>0</v>
      </c>
      <c r="D84" s="10">
        <v>1003.07</v>
      </c>
      <c r="E84" s="10">
        <v>0</v>
      </c>
    </row>
    <row r="85" spans="1:5" ht="30" customHeight="1">
      <c r="A85" s="37"/>
      <c r="B85" s="13" t="s">
        <v>29</v>
      </c>
      <c r="C85" s="10">
        <v>220219.69</v>
      </c>
      <c r="D85" s="10">
        <v>521487.77</v>
      </c>
      <c r="E85" s="10">
        <v>528121.73</v>
      </c>
    </row>
    <row r="86" spans="1:5" ht="39" customHeight="1">
      <c r="A86" s="37"/>
      <c r="B86" s="13" t="s">
        <v>60</v>
      </c>
      <c r="C86" s="10">
        <v>44686.53</v>
      </c>
      <c r="D86" s="10">
        <v>14940.62</v>
      </c>
      <c r="E86" s="10">
        <v>48835.31</v>
      </c>
    </row>
    <row r="87" spans="1:5" ht="40.5" customHeight="1">
      <c r="A87" s="37"/>
      <c r="B87" s="6" t="s">
        <v>71</v>
      </c>
      <c r="C87" s="10">
        <v>0</v>
      </c>
      <c r="D87" s="10">
        <v>0</v>
      </c>
      <c r="E87" s="10">
        <v>0</v>
      </c>
    </row>
    <row r="88" spans="1:5" ht="39.75" customHeight="1">
      <c r="A88" s="37"/>
      <c r="B88" s="13" t="s">
        <v>30</v>
      </c>
      <c r="C88" s="10">
        <v>320287.51</v>
      </c>
      <c r="D88" s="10">
        <v>804166.89</v>
      </c>
      <c r="E88" s="10">
        <v>993902.09</v>
      </c>
    </row>
    <row r="89" spans="1:5" ht="30" customHeight="1">
      <c r="A89" s="37"/>
      <c r="B89" s="13" t="s">
        <v>31</v>
      </c>
      <c r="C89" s="10">
        <v>95898.65</v>
      </c>
      <c r="D89" s="10">
        <v>174576.12</v>
      </c>
      <c r="E89" s="10">
        <v>118499.26</v>
      </c>
    </row>
    <row r="90" spans="1:5" ht="39.75" customHeight="1">
      <c r="A90" s="37"/>
      <c r="B90" s="13" t="s">
        <v>34</v>
      </c>
      <c r="C90" s="10">
        <v>37093.300000000003</v>
      </c>
      <c r="D90" s="10">
        <v>87327.1</v>
      </c>
      <c r="E90" s="10">
        <v>70943.67</v>
      </c>
    </row>
    <row r="91" spans="1:5" ht="28.5" customHeight="1">
      <c r="A91" s="37"/>
      <c r="B91" s="13" t="s">
        <v>38</v>
      </c>
      <c r="C91" s="10">
        <v>0</v>
      </c>
      <c r="D91" s="10">
        <v>0</v>
      </c>
      <c r="E91" s="10">
        <v>2953.36</v>
      </c>
    </row>
    <row r="92" spans="1:5" ht="28.5" customHeight="1">
      <c r="A92" s="37"/>
      <c r="B92" s="13" t="s">
        <v>76</v>
      </c>
      <c r="C92" s="10">
        <v>74739.259999999995</v>
      </c>
      <c r="D92" s="10">
        <v>955260.73</v>
      </c>
      <c r="E92" s="10">
        <v>587349.31000000006</v>
      </c>
    </row>
    <row r="93" spans="1:5" ht="42.75" customHeight="1">
      <c r="A93" s="37"/>
      <c r="B93" s="6" t="s">
        <v>103</v>
      </c>
      <c r="C93" s="10">
        <v>982123.32</v>
      </c>
      <c r="D93" s="10">
        <v>429978.85</v>
      </c>
      <c r="E93" s="10">
        <v>900596.72</v>
      </c>
    </row>
    <row r="94" spans="1:5" ht="33" customHeight="1">
      <c r="A94" s="37"/>
      <c r="B94" s="13" t="s">
        <v>40</v>
      </c>
      <c r="C94" s="10">
        <v>144946.73000000001</v>
      </c>
      <c r="D94" s="10">
        <v>241530.85</v>
      </c>
      <c r="E94" s="10">
        <v>445820.22</v>
      </c>
    </row>
    <row r="95" spans="1:5" ht="36" customHeight="1">
      <c r="A95" s="37"/>
      <c r="B95" s="13" t="s">
        <v>41</v>
      </c>
      <c r="C95" s="10">
        <v>237763.08</v>
      </c>
      <c r="D95" s="10">
        <v>106918.47</v>
      </c>
      <c r="E95" s="10">
        <v>830319.11</v>
      </c>
    </row>
    <row r="96" spans="1:5" ht="32.25" customHeight="1">
      <c r="A96" s="37"/>
      <c r="B96" s="13" t="s">
        <v>47</v>
      </c>
      <c r="C96" s="10">
        <v>210083.02</v>
      </c>
      <c r="D96" s="10">
        <v>341540.58</v>
      </c>
      <c r="E96" s="10">
        <v>249140.87</v>
      </c>
    </row>
    <row r="97" spans="1:5" ht="36.75" customHeight="1">
      <c r="A97" s="37"/>
      <c r="B97" s="13" t="s">
        <v>51</v>
      </c>
      <c r="C97" s="10">
        <v>1123101.49</v>
      </c>
      <c r="D97" s="10">
        <v>2273780.85</v>
      </c>
      <c r="E97" s="10">
        <v>2396382.21</v>
      </c>
    </row>
    <row r="98" spans="1:5" ht="43.5" customHeight="1">
      <c r="A98" s="37"/>
      <c r="B98" s="13" t="s">
        <v>77</v>
      </c>
      <c r="C98" s="10">
        <v>86246.399999999994</v>
      </c>
      <c r="D98" s="10">
        <v>95663.32</v>
      </c>
      <c r="E98" s="10">
        <v>133009.63</v>
      </c>
    </row>
    <row r="99" spans="1:5" ht="40.5" customHeight="1">
      <c r="A99" s="37"/>
      <c r="B99" s="6" t="s">
        <v>104</v>
      </c>
      <c r="C99" s="10">
        <v>49207</v>
      </c>
      <c r="D99" s="10">
        <v>290856.08</v>
      </c>
      <c r="E99" s="10">
        <v>337870.33</v>
      </c>
    </row>
    <row r="100" spans="1:5" ht="40.5" customHeight="1">
      <c r="A100" s="37"/>
      <c r="B100" s="6" t="s">
        <v>105</v>
      </c>
      <c r="C100" s="10">
        <v>62043.34</v>
      </c>
      <c r="D100" s="10">
        <v>166020.16</v>
      </c>
      <c r="E100" s="10">
        <v>154081.79999999999</v>
      </c>
    </row>
    <row r="101" spans="1:5" ht="33" customHeight="1">
      <c r="A101" s="38"/>
      <c r="B101" s="6" t="s">
        <v>5</v>
      </c>
      <c r="C101" s="15">
        <f>C64+C65+C66+C67+C68+C69+C70+C71+C72+C73+C74+C75+C76+C77+C78+C79+C80+C81+C82+C83+C84+C85+C86+C87+C88+C89+C90+C91+C92+C93+C94+C95+C96+C97+C98+C99+C100</f>
        <v>14586768.739999998</v>
      </c>
      <c r="D101" s="15">
        <f>D64+D65+D66+D67+D68+D69+D70+D71+D72+D73+D74+D75+D76+D77+D78+D79+D80+D81+D82+D83+D84+D85+D86+D87+D88+D89+D90+D91+D92+D93+D94+D95+D96+D97+D98+D99+D100</f>
        <v>19475020.329999994</v>
      </c>
      <c r="E101" s="15">
        <f>E64+E65+E66+E67+E68+E69+E70+E71+E72+E73+E74+E75+E76+E77+E78+E79+E80+E81+E82+E83+E84+E85+E86+E87+E88+E89+E90+E91+E92+E93+E94+E95+E96+E97+E98+E99+E100</f>
        <v>31499382.599999994</v>
      </c>
    </row>
    <row r="102" spans="1:5" ht="57.75" customHeight="1">
      <c r="A102" s="30" t="s">
        <v>42</v>
      </c>
      <c r="B102" s="6" t="s">
        <v>8</v>
      </c>
      <c r="C102" s="15">
        <f>C103</f>
        <v>0</v>
      </c>
      <c r="D102" s="15">
        <f>D103</f>
        <v>0</v>
      </c>
      <c r="E102" s="15">
        <f>E103</f>
        <v>4364462.57</v>
      </c>
    </row>
    <row r="103" spans="1:5" ht="33" customHeight="1">
      <c r="A103" s="31"/>
      <c r="B103" s="13" t="s">
        <v>43</v>
      </c>
      <c r="C103" s="10">
        <v>0</v>
      </c>
      <c r="D103" s="10">
        <v>0</v>
      </c>
      <c r="E103" s="10">
        <v>4364462.57</v>
      </c>
    </row>
    <row r="104" spans="1:5" ht="33" customHeight="1">
      <c r="A104" s="32"/>
      <c r="B104" s="6" t="s">
        <v>5</v>
      </c>
      <c r="C104" s="12">
        <f>C102</f>
        <v>0</v>
      </c>
      <c r="D104" s="12">
        <f>D102</f>
        <v>0</v>
      </c>
      <c r="E104" s="12">
        <f>E102</f>
        <v>4364462.57</v>
      </c>
    </row>
    <row r="105" spans="1:5" ht="57" customHeight="1">
      <c r="A105" s="36" t="s">
        <v>96</v>
      </c>
      <c r="B105" s="13" t="s">
        <v>67</v>
      </c>
      <c r="C105" s="10">
        <v>5823.94</v>
      </c>
      <c r="D105" s="10">
        <v>25778.85</v>
      </c>
      <c r="E105" s="10">
        <v>23580.65</v>
      </c>
    </row>
    <row r="106" spans="1:5" ht="44.25" customHeight="1">
      <c r="A106" s="37"/>
      <c r="B106" s="13" t="s">
        <v>52</v>
      </c>
      <c r="C106" s="10">
        <v>2764.8</v>
      </c>
      <c r="D106" s="10">
        <v>228.9</v>
      </c>
      <c r="E106" s="10">
        <v>0</v>
      </c>
    </row>
    <row r="107" spans="1:5" ht="31.5" customHeight="1">
      <c r="A107" s="37"/>
      <c r="B107" s="13" t="s">
        <v>19</v>
      </c>
      <c r="C107" s="10">
        <v>0</v>
      </c>
      <c r="D107" s="10">
        <v>5358.4</v>
      </c>
      <c r="E107" s="10">
        <v>5175.32</v>
      </c>
    </row>
    <row r="108" spans="1:5" ht="39" customHeight="1">
      <c r="A108" s="37"/>
      <c r="B108" s="13" t="s">
        <v>55</v>
      </c>
      <c r="C108" s="10">
        <v>862.34</v>
      </c>
      <c r="D108" s="10">
        <v>329.29</v>
      </c>
      <c r="E108" s="10">
        <v>1466.84</v>
      </c>
    </row>
    <row r="109" spans="1:5" ht="34.5" customHeight="1">
      <c r="A109" s="37"/>
      <c r="B109" s="13" t="s">
        <v>53</v>
      </c>
      <c r="C109" s="10">
        <v>0</v>
      </c>
      <c r="D109" s="10">
        <v>0</v>
      </c>
      <c r="E109" s="10">
        <v>1870.91</v>
      </c>
    </row>
    <row r="110" spans="1:5" ht="28.5" customHeight="1">
      <c r="A110" s="37"/>
      <c r="B110" s="13" t="s">
        <v>18</v>
      </c>
      <c r="C110" s="10">
        <v>0</v>
      </c>
      <c r="D110" s="10">
        <v>0</v>
      </c>
      <c r="E110" s="10">
        <v>0</v>
      </c>
    </row>
    <row r="111" spans="1:5" ht="28.5" customHeight="1">
      <c r="A111" s="38"/>
      <c r="B111" s="6" t="s">
        <v>5</v>
      </c>
      <c r="C111" s="15">
        <f>C110+C109+C108+C107+C106+C105</f>
        <v>9451.08</v>
      </c>
      <c r="D111" s="15">
        <f>D110+D109+D108+D107+D106+D105</f>
        <v>31695.439999999999</v>
      </c>
      <c r="E111" s="15">
        <f>E110+E109+E108+E107+E106+E105</f>
        <v>32093.72</v>
      </c>
    </row>
    <row r="112" spans="1:5" ht="45.75" customHeight="1">
      <c r="A112" s="36" t="s">
        <v>97</v>
      </c>
      <c r="B112" s="6" t="s">
        <v>8</v>
      </c>
      <c r="C112" s="16">
        <v>1007769.62</v>
      </c>
      <c r="D112" s="16">
        <v>1005503.24</v>
      </c>
      <c r="E112" s="16">
        <v>1010452.85</v>
      </c>
    </row>
    <row r="113" spans="1:5" ht="33" customHeight="1">
      <c r="A113" s="37"/>
      <c r="B113" s="6" t="s">
        <v>13</v>
      </c>
      <c r="C113" s="16">
        <v>32770.81</v>
      </c>
      <c r="D113" s="16">
        <v>32770.81</v>
      </c>
      <c r="E113" s="16">
        <v>32770.81</v>
      </c>
    </row>
    <row r="114" spans="1:5" s="17" customFormat="1" ht="36" customHeight="1">
      <c r="A114" s="38"/>
      <c r="B114" s="6" t="s">
        <v>5</v>
      </c>
      <c r="C114" s="7">
        <f>C112+C113</f>
        <v>1040540.4299999999</v>
      </c>
      <c r="D114" s="7">
        <f>D112+D113</f>
        <v>1038274.05</v>
      </c>
      <c r="E114" s="7">
        <f>E112+E113</f>
        <v>1043223.6599999999</v>
      </c>
    </row>
    <row r="115" spans="1:5" ht="32.25" customHeight="1">
      <c r="A115" s="36" t="s">
        <v>98</v>
      </c>
      <c r="B115" s="6" t="s">
        <v>12</v>
      </c>
      <c r="C115" s="12">
        <f>C116+C117+C118+C119+C120+C121+C122+C123+C124</f>
        <v>578609.03</v>
      </c>
      <c r="D115" s="12">
        <f>D116+D117+D118+D119+D120+D121+D122+D123+D124</f>
        <v>1273514.74</v>
      </c>
      <c r="E115" s="12">
        <f>E116+E117+E118+E119+E120+E121+E122+E123+E124</f>
        <v>1045635.07</v>
      </c>
    </row>
    <row r="116" spans="1:5" ht="57" customHeight="1">
      <c r="A116" s="37"/>
      <c r="B116" s="13" t="s">
        <v>20</v>
      </c>
      <c r="C116" s="10">
        <v>237058.65</v>
      </c>
      <c r="D116" s="10">
        <v>237757.99</v>
      </c>
      <c r="E116" s="10">
        <v>238186.8</v>
      </c>
    </row>
    <row r="117" spans="1:5" ht="49.5" customHeight="1">
      <c r="A117" s="37"/>
      <c r="B117" s="13" t="s">
        <v>2</v>
      </c>
      <c r="C117" s="10">
        <v>84758.399999999994</v>
      </c>
      <c r="D117" s="10">
        <v>84758.399999999994</v>
      </c>
      <c r="E117" s="10">
        <v>84601</v>
      </c>
    </row>
    <row r="118" spans="1:5" ht="42.75" customHeight="1">
      <c r="A118" s="37"/>
      <c r="B118" s="13" t="s">
        <v>23</v>
      </c>
      <c r="C118" s="10">
        <v>1990.86</v>
      </c>
      <c r="D118" s="10">
        <v>2007.66</v>
      </c>
      <c r="E118" s="10">
        <v>1997.67</v>
      </c>
    </row>
    <row r="119" spans="1:5" ht="49.5" customHeight="1">
      <c r="A119" s="37"/>
      <c r="B119" s="13" t="s">
        <v>25</v>
      </c>
      <c r="C119" s="10">
        <v>0</v>
      </c>
      <c r="D119" s="10">
        <v>0</v>
      </c>
      <c r="E119" s="10">
        <v>0</v>
      </c>
    </row>
    <row r="120" spans="1:5" ht="48" customHeight="1">
      <c r="A120" s="37"/>
      <c r="B120" s="13" t="s">
        <v>44</v>
      </c>
      <c r="C120" s="10">
        <v>0</v>
      </c>
      <c r="D120" s="10">
        <v>604806.12</v>
      </c>
      <c r="E120" s="10">
        <v>0</v>
      </c>
    </row>
    <row r="121" spans="1:5" ht="48" customHeight="1">
      <c r="A121" s="37"/>
      <c r="B121" s="13" t="s">
        <v>27</v>
      </c>
      <c r="C121" s="10">
        <v>17950.34</v>
      </c>
      <c r="D121" s="10">
        <v>25193.65</v>
      </c>
      <c r="E121" s="10">
        <v>21554.44</v>
      </c>
    </row>
    <row r="122" spans="1:5" ht="43.5" customHeight="1">
      <c r="A122" s="37"/>
      <c r="B122" s="13" t="s">
        <v>39</v>
      </c>
      <c r="C122" s="10">
        <v>0</v>
      </c>
      <c r="D122" s="10">
        <v>125270.39999999999</v>
      </c>
      <c r="E122" s="10">
        <v>67693.09</v>
      </c>
    </row>
    <row r="123" spans="1:5" ht="49.5" customHeight="1">
      <c r="A123" s="37"/>
      <c r="B123" s="13" t="s">
        <v>99</v>
      </c>
      <c r="C123" s="10">
        <v>236850.78</v>
      </c>
      <c r="D123" s="10">
        <v>193720.52</v>
      </c>
      <c r="E123" s="10">
        <v>631602.06999999995</v>
      </c>
    </row>
    <row r="124" spans="1:5" ht="48" customHeight="1">
      <c r="A124" s="37"/>
      <c r="B124" s="13" t="s">
        <v>106</v>
      </c>
      <c r="C124" s="10">
        <v>0</v>
      </c>
      <c r="D124" s="10">
        <v>0</v>
      </c>
      <c r="E124" s="10">
        <v>0</v>
      </c>
    </row>
    <row r="125" spans="1:5" ht="57.75" customHeight="1">
      <c r="A125" s="37"/>
      <c r="B125" s="6" t="s">
        <v>8</v>
      </c>
      <c r="C125" s="12">
        <f>C126+C127+C128+C129+C130+C131+C132+C133+C134+C135+C136</f>
        <v>846854.53</v>
      </c>
      <c r="D125" s="12">
        <f>D126+D127+D128+D129+D130+D131+D132+D133+D134+D135+D136</f>
        <v>9056030.6899999995</v>
      </c>
      <c r="E125" s="12">
        <f>E126+E127+E128+E129+E130+E131+E132+E133+E134+E135+E136</f>
        <v>9515538.0500000007</v>
      </c>
    </row>
    <row r="126" spans="1:5" ht="55.5" customHeight="1">
      <c r="A126" s="37"/>
      <c r="B126" s="13" t="s">
        <v>20</v>
      </c>
      <c r="C126" s="10">
        <v>0</v>
      </c>
      <c r="D126" s="10">
        <v>765834.47</v>
      </c>
      <c r="E126" s="10">
        <v>384681.83</v>
      </c>
    </row>
    <row r="127" spans="1:5" ht="43.5" customHeight="1">
      <c r="A127" s="37"/>
      <c r="B127" s="13" t="s">
        <v>2</v>
      </c>
      <c r="C127" s="10">
        <v>0</v>
      </c>
      <c r="D127" s="10">
        <v>501145.14</v>
      </c>
      <c r="E127" s="10">
        <v>250572.57</v>
      </c>
    </row>
    <row r="128" spans="1:5" ht="49.5" customHeight="1">
      <c r="A128" s="37"/>
      <c r="B128" s="13" t="s">
        <v>21</v>
      </c>
      <c r="C128" s="10">
        <v>633913.89</v>
      </c>
      <c r="D128" s="10">
        <v>621484.21</v>
      </c>
      <c r="E128" s="10">
        <v>641709.99</v>
      </c>
    </row>
    <row r="129" spans="1:5" ht="51" customHeight="1">
      <c r="A129" s="37"/>
      <c r="B129" s="13" t="s">
        <v>6</v>
      </c>
      <c r="C129" s="10">
        <v>0</v>
      </c>
      <c r="D129" s="10">
        <v>208349</v>
      </c>
      <c r="E129" s="10">
        <v>104274.8</v>
      </c>
    </row>
    <row r="130" spans="1:5" ht="48" customHeight="1">
      <c r="A130" s="37"/>
      <c r="B130" s="13" t="s">
        <v>44</v>
      </c>
      <c r="C130" s="10">
        <v>0</v>
      </c>
      <c r="D130" s="10">
        <v>632080.36</v>
      </c>
      <c r="E130" s="10">
        <v>276535.15999999997</v>
      </c>
    </row>
    <row r="131" spans="1:5" ht="48" customHeight="1">
      <c r="A131" s="37"/>
      <c r="B131" s="13" t="s">
        <v>27</v>
      </c>
      <c r="C131" s="10">
        <v>0</v>
      </c>
      <c r="D131" s="10">
        <v>403596.61</v>
      </c>
      <c r="E131" s="10">
        <v>196393.52</v>
      </c>
    </row>
    <row r="132" spans="1:5" ht="48" customHeight="1">
      <c r="A132" s="37"/>
      <c r="B132" s="13" t="s">
        <v>28</v>
      </c>
      <c r="C132" s="10">
        <v>160225.09</v>
      </c>
      <c r="D132" s="10">
        <v>160225.09</v>
      </c>
      <c r="E132" s="10">
        <v>166917.15</v>
      </c>
    </row>
    <row r="133" spans="1:5" ht="51" customHeight="1">
      <c r="A133" s="37"/>
      <c r="B133" s="13" t="s">
        <v>45</v>
      </c>
      <c r="C133" s="10">
        <v>0</v>
      </c>
      <c r="D133" s="10">
        <v>0</v>
      </c>
      <c r="E133" s="10">
        <v>3104499.77</v>
      </c>
    </row>
    <row r="134" spans="1:5" ht="43.5" customHeight="1">
      <c r="A134" s="37"/>
      <c r="B134" s="13" t="s">
        <v>39</v>
      </c>
      <c r="C134" s="10">
        <v>52715.55</v>
      </c>
      <c r="D134" s="10">
        <v>0</v>
      </c>
      <c r="E134" s="10">
        <v>117879.69</v>
      </c>
    </row>
    <row r="135" spans="1:5" ht="49.5" customHeight="1">
      <c r="A135" s="37"/>
      <c r="B135" s="13" t="s">
        <v>99</v>
      </c>
      <c r="C135" s="10">
        <v>0</v>
      </c>
      <c r="D135" s="10">
        <v>1261402.4099999999</v>
      </c>
      <c r="E135" s="10">
        <v>1813265.97</v>
      </c>
    </row>
    <row r="136" spans="1:5" ht="49.5" customHeight="1">
      <c r="A136" s="37"/>
      <c r="B136" s="13" t="s">
        <v>100</v>
      </c>
      <c r="C136" s="10">
        <v>0</v>
      </c>
      <c r="D136" s="10">
        <v>4501913.4000000004</v>
      </c>
      <c r="E136" s="10">
        <v>2458807.6</v>
      </c>
    </row>
    <row r="137" spans="1:5" ht="42.75" customHeight="1">
      <c r="A137" s="37"/>
      <c r="B137" s="6" t="s">
        <v>52</v>
      </c>
      <c r="C137" s="12">
        <f>C138+C139+C140+C141+C142+C143+C144+C145</f>
        <v>1674436.82</v>
      </c>
      <c r="D137" s="12">
        <f>D138+D139+D140+D141+D142+D143+D144+D145</f>
        <v>1897899.09</v>
      </c>
      <c r="E137" s="12">
        <f>E138+E139+E140+E141+E142+E143+E144+E145</f>
        <v>2360998.66</v>
      </c>
    </row>
    <row r="138" spans="1:5" ht="53.25" customHeight="1">
      <c r="A138" s="37"/>
      <c r="B138" s="13" t="s">
        <v>20</v>
      </c>
      <c r="C138" s="10">
        <v>139986.73000000001</v>
      </c>
      <c r="D138" s="10">
        <v>176155.99</v>
      </c>
      <c r="E138" s="10">
        <v>499021.06</v>
      </c>
    </row>
    <row r="139" spans="1:5" ht="46.5" customHeight="1">
      <c r="A139" s="37"/>
      <c r="B139" s="13" t="s">
        <v>2</v>
      </c>
      <c r="C139" s="14">
        <v>106164.24</v>
      </c>
      <c r="D139" s="10">
        <v>106029.64</v>
      </c>
      <c r="E139" s="10">
        <v>106171.49</v>
      </c>
    </row>
    <row r="140" spans="1:5" ht="30" customHeight="1">
      <c r="A140" s="37"/>
      <c r="B140" s="13" t="s">
        <v>21</v>
      </c>
      <c r="C140" s="10">
        <v>49734.43</v>
      </c>
      <c r="D140" s="10">
        <v>0</v>
      </c>
      <c r="E140" s="10">
        <v>49734.43</v>
      </c>
    </row>
    <row r="141" spans="1:5" ht="40.5" customHeight="1">
      <c r="A141" s="37"/>
      <c r="B141" s="13" t="s">
        <v>44</v>
      </c>
      <c r="C141" s="10">
        <v>424093.45</v>
      </c>
      <c r="D141" s="10">
        <v>319333.33</v>
      </c>
      <c r="E141" s="10">
        <v>373530.31</v>
      </c>
    </row>
    <row r="142" spans="1:5" ht="62.25" customHeight="1">
      <c r="A142" s="37"/>
      <c r="B142" s="13" t="s">
        <v>27</v>
      </c>
      <c r="C142" s="10">
        <v>0</v>
      </c>
      <c r="D142" s="10">
        <v>4699.1400000000003</v>
      </c>
      <c r="E142" s="10">
        <v>32651.21</v>
      </c>
    </row>
    <row r="143" spans="1:5" ht="62.25" customHeight="1">
      <c r="A143" s="37"/>
      <c r="B143" s="13" t="s">
        <v>28</v>
      </c>
      <c r="C143" s="10">
        <v>0</v>
      </c>
      <c r="D143" s="10">
        <v>0</v>
      </c>
      <c r="E143" s="10">
        <v>94233.55</v>
      </c>
    </row>
    <row r="144" spans="1:5" ht="49.5" customHeight="1">
      <c r="A144" s="37"/>
      <c r="B144" s="13" t="s">
        <v>99</v>
      </c>
      <c r="C144" s="10">
        <v>954457.97</v>
      </c>
      <c r="D144" s="10">
        <v>1033400.17</v>
      </c>
      <c r="E144" s="10">
        <v>1205656.6100000001</v>
      </c>
    </row>
    <row r="145" spans="1:5" ht="49.5" customHeight="1">
      <c r="A145" s="37"/>
      <c r="B145" s="13" t="s">
        <v>100</v>
      </c>
      <c r="C145" s="10">
        <v>0</v>
      </c>
      <c r="D145" s="10">
        <v>258280.82</v>
      </c>
      <c r="E145" s="10">
        <v>0</v>
      </c>
    </row>
    <row r="146" spans="1:5" ht="36" customHeight="1">
      <c r="A146" s="37"/>
      <c r="B146" s="6" t="s">
        <v>53</v>
      </c>
      <c r="C146" s="12">
        <f>C147+C148+C149</f>
        <v>79903.06</v>
      </c>
      <c r="D146" s="12">
        <f>D147+D148+D149</f>
        <v>55428.25</v>
      </c>
      <c r="E146" s="12">
        <f>E147+E148+E149</f>
        <v>144315.20000000001</v>
      </c>
    </row>
    <row r="147" spans="1:5" ht="62.25" customHeight="1">
      <c r="A147" s="37"/>
      <c r="B147" s="13" t="s">
        <v>20</v>
      </c>
      <c r="C147" s="10">
        <v>39383.230000000003</v>
      </c>
      <c r="D147" s="10">
        <v>40112.550000000003</v>
      </c>
      <c r="E147" s="10">
        <v>40112.550000000003</v>
      </c>
    </row>
    <row r="148" spans="1:5" ht="43.5" customHeight="1">
      <c r="A148" s="37"/>
      <c r="B148" s="13" t="s">
        <v>2</v>
      </c>
      <c r="C148" s="10">
        <v>14586.38</v>
      </c>
      <c r="D148" s="10">
        <v>15315.7</v>
      </c>
      <c r="E148" s="10">
        <v>15315.7</v>
      </c>
    </row>
    <row r="149" spans="1:5" ht="42.75" customHeight="1">
      <c r="A149" s="37"/>
      <c r="B149" s="13" t="s">
        <v>4</v>
      </c>
      <c r="C149" s="10">
        <v>25933.45</v>
      </c>
      <c r="D149" s="10">
        <v>0</v>
      </c>
      <c r="E149" s="10">
        <v>88886.95</v>
      </c>
    </row>
    <row r="150" spans="1:5" ht="35.25" customHeight="1">
      <c r="A150" s="37"/>
      <c r="B150" s="6" t="s">
        <v>54</v>
      </c>
      <c r="C150" s="12">
        <f>C151+C152+C153+C154+C155</f>
        <v>358047.89999999997</v>
      </c>
      <c r="D150" s="12">
        <f>D151+D152+D153+D154+D155</f>
        <v>1165631.98</v>
      </c>
      <c r="E150" s="12">
        <f>E151+E152+E153+E154+E155</f>
        <v>2962780.7299999995</v>
      </c>
    </row>
    <row r="151" spans="1:5" ht="51.75" customHeight="1">
      <c r="A151" s="37"/>
      <c r="B151" s="13" t="s">
        <v>20</v>
      </c>
      <c r="C151" s="10">
        <v>244321.87</v>
      </c>
      <c r="D151" s="10">
        <v>245051.18</v>
      </c>
      <c r="E151" s="10">
        <v>244321.87</v>
      </c>
    </row>
    <row r="152" spans="1:5" ht="43.5" customHeight="1">
      <c r="A152" s="37"/>
      <c r="B152" s="13" t="s">
        <v>2</v>
      </c>
      <c r="C152" s="10">
        <v>13127.74</v>
      </c>
      <c r="D152" s="10">
        <v>13857.06</v>
      </c>
      <c r="E152" s="10">
        <v>13127.74</v>
      </c>
    </row>
    <row r="153" spans="1:5" ht="43.5" customHeight="1">
      <c r="A153" s="37"/>
      <c r="B153" s="13" t="s">
        <v>28</v>
      </c>
      <c r="C153" s="10">
        <v>100598.29</v>
      </c>
      <c r="D153" s="10">
        <v>99653.91</v>
      </c>
      <c r="E153" s="10">
        <v>399139.8</v>
      </c>
    </row>
    <row r="154" spans="1:5" ht="43.5" customHeight="1">
      <c r="A154" s="37"/>
      <c r="B154" s="13" t="s">
        <v>45</v>
      </c>
      <c r="C154" s="10">
        <v>0</v>
      </c>
      <c r="D154" s="10">
        <v>0</v>
      </c>
      <c r="E154" s="10">
        <v>692051.66</v>
      </c>
    </row>
    <row r="155" spans="1:5" ht="43.5" customHeight="1">
      <c r="A155" s="37"/>
      <c r="B155" s="13" t="s">
        <v>37</v>
      </c>
      <c r="C155" s="10">
        <v>0</v>
      </c>
      <c r="D155" s="10">
        <v>807069.83</v>
      </c>
      <c r="E155" s="10">
        <v>1614139.66</v>
      </c>
    </row>
    <row r="156" spans="1:5" ht="51.75" customHeight="1">
      <c r="A156" s="37"/>
      <c r="B156" s="6" t="s">
        <v>58</v>
      </c>
      <c r="C156" s="12">
        <f>C157+C158</f>
        <v>0</v>
      </c>
      <c r="D156" s="12">
        <f>D157+D158</f>
        <v>232899.99</v>
      </c>
      <c r="E156" s="12">
        <f>E157+E158</f>
        <v>0</v>
      </c>
    </row>
    <row r="157" spans="1:5" ht="57" customHeight="1">
      <c r="A157" s="37"/>
      <c r="B157" s="13" t="s">
        <v>20</v>
      </c>
      <c r="C157" s="10">
        <v>0</v>
      </c>
      <c r="D157" s="10">
        <v>91748.479999999996</v>
      </c>
      <c r="E157" s="10">
        <v>0</v>
      </c>
    </row>
    <row r="158" spans="1:5" ht="48" customHeight="1">
      <c r="A158" s="37"/>
      <c r="B158" s="13" t="s">
        <v>2</v>
      </c>
      <c r="C158" s="10">
        <v>0</v>
      </c>
      <c r="D158" s="10">
        <v>141151.51</v>
      </c>
      <c r="E158" s="10">
        <v>0</v>
      </c>
    </row>
    <row r="159" spans="1:5" ht="55.5" customHeight="1">
      <c r="A159" s="37"/>
      <c r="B159" s="6" t="s">
        <v>56</v>
      </c>
      <c r="C159" s="15">
        <f>C160+C161+C162</f>
        <v>88940.160000000003</v>
      </c>
      <c r="D159" s="15">
        <f>D160+D161+D162</f>
        <v>88940.160000000003</v>
      </c>
      <c r="E159" s="15">
        <f>E160+E161+E162</f>
        <v>88940.160000000003</v>
      </c>
    </row>
    <row r="160" spans="1:5" ht="43.5" customHeight="1">
      <c r="A160" s="37"/>
      <c r="B160" s="13" t="s">
        <v>3</v>
      </c>
      <c r="C160" s="10">
        <v>0</v>
      </c>
      <c r="D160" s="10">
        <v>0</v>
      </c>
      <c r="E160" s="10">
        <v>0</v>
      </c>
    </row>
    <row r="161" spans="1:5" ht="43.5" customHeight="1">
      <c r="A161" s="37"/>
      <c r="B161" s="13" t="s">
        <v>32</v>
      </c>
      <c r="C161" s="10">
        <v>88940.160000000003</v>
      </c>
      <c r="D161" s="10">
        <v>88940.160000000003</v>
      </c>
      <c r="E161" s="10">
        <v>88940.160000000003</v>
      </c>
    </row>
    <row r="162" spans="1:5" ht="48" customHeight="1">
      <c r="A162" s="37"/>
      <c r="B162" s="13" t="s">
        <v>106</v>
      </c>
      <c r="C162" s="10">
        <v>0</v>
      </c>
      <c r="D162" s="10">
        <v>0</v>
      </c>
      <c r="E162" s="10">
        <v>0</v>
      </c>
    </row>
    <row r="163" spans="1:5" ht="43.5" customHeight="1">
      <c r="A163" s="37"/>
      <c r="B163" s="6" t="s">
        <v>55</v>
      </c>
      <c r="C163" s="15">
        <f>C164+C165+C166+C167+C168</f>
        <v>88469.540000000008</v>
      </c>
      <c r="D163" s="15">
        <f>D164+D165+D166+D167+D168</f>
        <v>85061.37</v>
      </c>
      <c r="E163" s="15">
        <f>E164+E165+E166+E167+E168</f>
        <v>111933.01</v>
      </c>
    </row>
    <row r="164" spans="1:5" ht="43.5" customHeight="1">
      <c r="A164" s="37"/>
      <c r="B164" s="13" t="s">
        <v>3</v>
      </c>
      <c r="C164" s="10">
        <v>0</v>
      </c>
      <c r="D164" s="10">
        <v>0</v>
      </c>
      <c r="E164" s="10">
        <v>0</v>
      </c>
    </row>
    <row r="165" spans="1:5" ht="43.5" customHeight="1">
      <c r="A165" s="37"/>
      <c r="B165" s="13" t="s">
        <v>4</v>
      </c>
      <c r="C165" s="10">
        <v>0</v>
      </c>
      <c r="D165" s="10">
        <v>7041.57</v>
      </c>
      <c r="E165" s="10">
        <v>5281.18</v>
      </c>
    </row>
    <row r="166" spans="1:5" ht="51" customHeight="1">
      <c r="A166" s="37"/>
      <c r="B166" s="13" t="s">
        <v>27</v>
      </c>
      <c r="C166" s="10">
        <v>3541.54</v>
      </c>
      <c r="D166" s="10">
        <v>3541.54</v>
      </c>
      <c r="E166" s="10">
        <v>3541.54</v>
      </c>
    </row>
    <row r="167" spans="1:5" ht="49.5" customHeight="1">
      <c r="A167" s="37"/>
      <c r="B167" s="13" t="s">
        <v>100</v>
      </c>
      <c r="C167" s="10">
        <v>43752.6</v>
      </c>
      <c r="D167" s="10">
        <v>33302.86</v>
      </c>
      <c r="E167" s="10">
        <v>59876.12</v>
      </c>
    </row>
    <row r="168" spans="1:5" ht="43.5" customHeight="1">
      <c r="A168" s="37"/>
      <c r="B168" s="13" t="s">
        <v>49</v>
      </c>
      <c r="C168" s="10">
        <v>41175.4</v>
      </c>
      <c r="D168" s="10">
        <v>41175.4</v>
      </c>
      <c r="E168" s="10">
        <v>43234.17</v>
      </c>
    </row>
    <row r="169" spans="1:5" ht="77.25" customHeight="1">
      <c r="A169" s="37"/>
      <c r="B169" s="6" t="s">
        <v>74</v>
      </c>
      <c r="C169" s="15">
        <f>C170+C171</f>
        <v>1318831.43</v>
      </c>
      <c r="D169" s="15">
        <f>D170+D171</f>
        <v>1270830.8199999998</v>
      </c>
      <c r="E169" s="15">
        <f>E170+E171</f>
        <v>1241768.75</v>
      </c>
    </row>
    <row r="170" spans="1:5" ht="43.5" customHeight="1">
      <c r="A170" s="37"/>
      <c r="B170" s="13" t="s">
        <v>4</v>
      </c>
      <c r="C170" s="10">
        <v>956671.74</v>
      </c>
      <c r="D170" s="10">
        <v>948911.09</v>
      </c>
      <c r="E170" s="10">
        <v>960088.99</v>
      </c>
    </row>
    <row r="171" spans="1:5" ht="51" customHeight="1">
      <c r="A171" s="37"/>
      <c r="B171" s="13" t="s">
        <v>44</v>
      </c>
      <c r="C171" s="10">
        <v>362159.69</v>
      </c>
      <c r="D171" s="10">
        <v>321919.73</v>
      </c>
      <c r="E171" s="10">
        <v>281679.76</v>
      </c>
    </row>
    <row r="172" spans="1:5" ht="53.25" customHeight="1">
      <c r="A172" s="37"/>
      <c r="B172" s="6" t="s">
        <v>57</v>
      </c>
      <c r="C172" s="15">
        <f>C173</f>
        <v>120854.62</v>
      </c>
      <c r="D172" s="15">
        <f>D173</f>
        <v>703927.13</v>
      </c>
      <c r="E172" s="15">
        <f>E173</f>
        <v>412184.54</v>
      </c>
    </row>
    <row r="173" spans="1:5" ht="43.5" customHeight="1">
      <c r="A173" s="37"/>
      <c r="B173" s="13" t="s">
        <v>4</v>
      </c>
      <c r="C173" s="10">
        <v>120854.62</v>
      </c>
      <c r="D173" s="10">
        <v>703927.13</v>
      </c>
      <c r="E173" s="10">
        <v>412184.54</v>
      </c>
    </row>
    <row r="174" spans="1:5" ht="43.5" customHeight="1">
      <c r="A174" s="37"/>
      <c r="B174" s="6" t="s">
        <v>59</v>
      </c>
      <c r="C174" s="15">
        <f>C175+C176+C177</f>
        <v>68933.48</v>
      </c>
      <c r="D174" s="15">
        <f>D175+D176+D177</f>
        <v>143103.62</v>
      </c>
      <c r="E174" s="15">
        <f>E175+E176+E177</f>
        <v>206259.93</v>
      </c>
    </row>
    <row r="175" spans="1:5" ht="33" customHeight="1">
      <c r="A175" s="37"/>
      <c r="B175" s="18" t="s">
        <v>6</v>
      </c>
      <c r="C175" s="10">
        <v>68933.48</v>
      </c>
      <c r="D175" s="10">
        <v>69416.13</v>
      </c>
      <c r="E175" s="10">
        <v>69411.740000000005</v>
      </c>
    </row>
    <row r="176" spans="1:5" ht="33" customHeight="1">
      <c r="A176" s="37"/>
      <c r="B176" s="13" t="s">
        <v>26</v>
      </c>
      <c r="C176" s="10">
        <v>0</v>
      </c>
      <c r="D176" s="10">
        <v>73687.490000000005</v>
      </c>
      <c r="E176" s="10">
        <v>136848.19</v>
      </c>
    </row>
    <row r="177" spans="1:5" ht="51" customHeight="1">
      <c r="A177" s="37"/>
      <c r="B177" s="13" t="s">
        <v>27</v>
      </c>
      <c r="C177" s="10">
        <v>0</v>
      </c>
      <c r="D177" s="10">
        <v>0</v>
      </c>
      <c r="E177" s="10">
        <v>0</v>
      </c>
    </row>
    <row r="178" spans="1:5" ht="43.5" customHeight="1">
      <c r="A178" s="37"/>
      <c r="B178" s="6" t="s">
        <v>60</v>
      </c>
      <c r="C178" s="15">
        <f>C179+C180</f>
        <v>217067.24</v>
      </c>
      <c r="D178" s="15">
        <f>D179+D180</f>
        <v>170980.24</v>
      </c>
      <c r="E178" s="15">
        <f>E179+E180</f>
        <v>306650.55</v>
      </c>
    </row>
    <row r="179" spans="1:5" ht="51.75" customHeight="1">
      <c r="A179" s="37"/>
      <c r="B179" s="13" t="s">
        <v>25</v>
      </c>
      <c r="C179" s="10">
        <v>0</v>
      </c>
      <c r="D179" s="10">
        <v>40050.79</v>
      </c>
      <c r="E179" s="10">
        <v>0</v>
      </c>
    </row>
    <row r="180" spans="1:5" ht="50.25" customHeight="1">
      <c r="A180" s="37"/>
      <c r="B180" s="13" t="s">
        <v>36</v>
      </c>
      <c r="C180" s="10">
        <v>217067.24</v>
      </c>
      <c r="D180" s="10">
        <v>130929.45</v>
      </c>
      <c r="E180" s="10">
        <v>306650.55</v>
      </c>
    </row>
    <row r="181" spans="1:5" ht="43.5" customHeight="1">
      <c r="A181" s="37"/>
      <c r="B181" s="6" t="s">
        <v>13</v>
      </c>
      <c r="C181" s="15">
        <f>C182</f>
        <v>0</v>
      </c>
      <c r="D181" s="15">
        <f>D182</f>
        <v>25734.46</v>
      </c>
      <c r="E181" s="15">
        <f>E182</f>
        <v>74932.7</v>
      </c>
    </row>
    <row r="182" spans="1:5" ht="43.5" customHeight="1">
      <c r="A182" s="37"/>
      <c r="B182" s="13" t="s">
        <v>25</v>
      </c>
      <c r="C182" s="10">
        <v>0</v>
      </c>
      <c r="D182" s="10">
        <v>25734.46</v>
      </c>
      <c r="E182" s="10">
        <v>74932.7</v>
      </c>
    </row>
    <row r="183" spans="1:5" ht="43.5" customHeight="1">
      <c r="A183" s="37"/>
      <c r="B183" s="6" t="s">
        <v>61</v>
      </c>
      <c r="C183" s="15">
        <f>C184+C185+C186</f>
        <v>0</v>
      </c>
      <c r="D183" s="15">
        <f>D184+D185+D186</f>
        <v>535690.16</v>
      </c>
      <c r="E183" s="15">
        <f>E184+E185+E186</f>
        <v>252632.22</v>
      </c>
    </row>
    <row r="184" spans="1:5" ht="51" customHeight="1">
      <c r="A184" s="37"/>
      <c r="B184" s="13" t="s">
        <v>27</v>
      </c>
      <c r="C184" s="10">
        <v>0</v>
      </c>
      <c r="D184" s="10">
        <v>316601.90000000002</v>
      </c>
      <c r="E184" s="10">
        <v>252632.22</v>
      </c>
    </row>
    <row r="185" spans="1:5" ht="51" customHeight="1">
      <c r="A185" s="37"/>
      <c r="B185" s="13" t="s">
        <v>39</v>
      </c>
      <c r="C185" s="10">
        <v>0</v>
      </c>
      <c r="D185" s="10">
        <v>0</v>
      </c>
      <c r="E185" s="10">
        <v>0</v>
      </c>
    </row>
    <row r="186" spans="1:5" ht="51" customHeight="1">
      <c r="A186" s="37"/>
      <c r="B186" s="13" t="s">
        <v>48</v>
      </c>
      <c r="C186" s="10">
        <v>0</v>
      </c>
      <c r="D186" s="10">
        <v>219088.26</v>
      </c>
      <c r="E186" s="10">
        <v>0</v>
      </c>
    </row>
    <row r="187" spans="1:5" ht="70.5" customHeight="1">
      <c r="A187" s="37"/>
      <c r="B187" s="6" t="s">
        <v>67</v>
      </c>
      <c r="C187" s="15">
        <f>C188</f>
        <v>0</v>
      </c>
      <c r="D187" s="15">
        <f>D188</f>
        <v>0</v>
      </c>
      <c r="E187" s="15">
        <f>E188</f>
        <v>0</v>
      </c>
    </row>
    <row r="188" spans="1:5" ht="51" customHeight="1">
      <c r="A188" s="37"/>
      <c r="B188" s="13" t="s">
        <v>26</v>
      </c>
      <c r="C188" s="10">
        <v>0</v>
      </c>
      <c r="D188" s="10">
        <v>0</v>
      </c>
      <c r="E188" s="10">
        <v>0</v>
      </c>
    </row>
    <row r="189" spans="1:5" ht="55.5" customHeight="1">
      <c r="A189" s="37"/>
      <c r="B189" s="6" t="s">
        <v>62</v>
      </c>
      <c r="C189" s="15">
        <f>C190+C191+C192+C193+C194+C195</f>
        <v>5361.49</v>
      </c>
      <c r="D189" s="15">
        <f>D190+D191+D192+D193+D194+D195</f>
        <v>221521.25</v>
      </c>
      <c r="E189" s="15">
        <f>E190+E191+E192+E193+E194+E195</f>
        <v>163554.5</v>
      </c>
    </row>
    <row r="190" spans="1:5" ht="50.25" customHeight="1">
      <c r="A190" s="37"/>
      <c r="B190" s="13" t="s">
        <v>20</v>
      </c>
      <c r="C190" s="10">
        <v>0</v>
      </c>
      <c r="D190" s="10">
        <v>0</v>
      </c>
      <c r="E190" s="10">
        <v>0</v>
      </c>
    </row>
    <row r="191" spans="1:5" ht="48" customHeight="1">
      <c r="A191" s="37"/>
      <c r="B191" s="13" t="s">
        <v>2</v>
      </c>
      <c r="C191" s="10">
        <v>0</v>
      </c>
      <c r="D191" s="10">
        <v>0</v>
      </c>
      <c r="E191" s="10">
        <v>0</v>
      </c>
    </row>
    <row r="192" spans="1:5" ht="51" customHeight="1">
      <c r="A192" s="37"/>
      <c r="B192" s="13" t="s">
        <v>4</v>
      </c>
      <c r="C192" s="10">
        <v>0</v>
      </c>
      <c r="D192" s="10">
        <v>23171.55</v>
      </c>
      <c r="E192" s="10">
        <v>0</v>
      </c>
    </row>
    <row r="193" spans="1:5" ht="32.25" customHeight="1">
      <c r="A193" s="37"/>
      <c r="B193" s="13" t="s">
        <v>28</v>
      </c>
      <c r="C193" s="10">
        <v>5361.49</v>
      </c>
      <c r="D193" s="10">
        <v>34849.699999999997</v>
      </c>
      <c r="E193" s="10">
        <v>0</v>
      </c>
    </row>
    <row r="194" spans="1:5" ht="51" customHeight="1">
      <c r="A194" s="37"/>
      <c r="B194" s="13" t="s">
        <v>45</v>
      </c>
      <c r="C194" s="10">
        <v>0</v>
      </c>
      <c r="D194" s="10">
        <v>0</v>
      </c>
      <c r="E194" s="10">
        <v>0</v>
      </c>
    </row>
    <row r="195" spans="1:5" ht="48" customHeight="1">
      <c r="A195" s="37"/>
      <c r="B195" s="13" t="s">
        <v>106</v>
      </c>
      <c r="C195" s="10">
        <v>0</v>
      </c>
      <c r="D195" s="10">
        <v>163500</v>
      </c>
      <c r="E195" s="10">
        <v>163554.5</v>
      </c>
    </row>
    <row r="196" spans="1:5" ht="55.5" customHeight="1">
      <c r="A196" s="37"/>
      <c r="B196" s="6" t="s">
        <v>63</v>
      </c>
      <c r="C196" s="15">
        <f>C197</f>
        <v>0</v>
      </c>
      <c r="D196" s="15">
        <f>D197</f>
        <v>55428.24</v>
      </c>
      <c r="E196" s="15">
        <f>E197</f>
        <v>28443.439999999999</v>
      </c>
    </row>
    <row r="197" spans="1:5" ht="51" customHeight="1">
      <c r="A197" s="37"/>
      <c r="B197" s="13" t="s">
        <v>2</v>
      </c>
      <c r="C197" s="10">
        <v>0</v>
      </c>
      <c r="D197" s="10">
        <v>55428.24</v>
      </c>
      <c r="E197" s="10">
        <v>28443.439999999999</v>
      </c>
    </row>
    <row r="198" spans="1:5" ht="55.5" customHeight="1">
      <c r="A198" s="37"/>
      <c r="B198" s="6" t="s">
        <v>64</v>
      </c>
      <c r="C198" s="15">
        <f>C199+C200+C201</f>
        <v>0</v>
      </c>
      <c r="D198" s="15">
        <f>D199+D200+D201</f>
        <v>9398248.8499999996</v>
      </c>
      <c r="E198" s="15">
        <f>E199+E200+E201</f>
        <v>11468230.140000001</v>
      </c>
    </row>
    <row r="199" spans="1:5" ht="51" customHeight="1">
      <c r="A199" s="37"/>
      <c r="B199" s="13" t="s">
        <v>45</v>
      </c>
      <c r="C199" s="10">
        <v>0</v>
      </c>
      <c r="D199" s="10">
        <v>9398248.8499999996</v>
      </c>
      <c r="E199" s="10">
        <v>11468230.140000001</v>
      </c>
    </row>
    <row r="200" spans="1:5" ht="51" customHeight="1">
      <c r="A200" s="37"/>
      <c r="B200" s="13" t="s">
        <v>20</v>
      </c>
      <c r="C200" s="10">
        <v>0</v>
      </c>
      <c r="D200" s="10">
        <v>0</v>
      </c>
      <c r="E200" s="10">
        <v>0</v>
      </c>
    </row>
    <row r="201" spans="1:5" ht="51" customHeight="1">
      <c r="A201" s="37"/>
      <c r="B201" s="13" t="s">
        <v>2</v>
      </c>
      <c r="C201" s="10">
        <v>0</v>
      </c>
      <c r="D201" s="10">
        <v>0</v>
      </c>
      <c r="E201" s="10">
        <v>0</v>
      </c>
    </row>
    <row r="202" spans="1:5" ht="55.5" customHeight="1">
      <c r="A202" s="37"/>
      <c r="B202" s="6" t="s">
        <v>33</v>
      </c>
      <c r="C202" s="15">
        <f>C203</f>
        <v>0</v>
      </c>
      <c r="D202" s="15">
        <f>D203</f>
        <v>16517.419999999998</v>
      </c>
      <c r="E202" s="15">
        <f>E203</f>
        <v>30031.68</v>
      </c>
    </row>
    <row r="203" spans="1:5" ht="51" customHeight="1">
      <c r="A203" s="37"/>
      <c r="B203" s="13" t="s">
        <v>25</v>
      </c>
      <c r="C203" s="10">
        <v>0</v>
      </c>
      <c r="D203" s="10">
        <v>16517.419999999998</v>
      </c>
      <c r="E203" s="10">
        <v>30031.68</v>
      </c>
    </row>
    <row r="204" spans="1:5" ht="55.5" customHeight="1">
      <c r="A204" s="37"/>
      <c r="B204" s="6" t="s">
        <v>34</v>
      </c>
      <c r="C204" s="15">
        <f>C205+C206</f>
        <v>0</v>
      </c>
      <c r="D204" s="15">
        <f>D205+D206</f>
        <v>236850.78</v>
      </c>
      <c r="E204" s="15">
        <f>E205+E206</f>
        <v>157900.51999999999</v>
      </c>
    </row>
    <row r="205" spans="1:5" ht="43.5" customHeight="1">
      <c r="A205" s="37"/>
      <c r="B205" s="13" t="s">
        <v>21</v>
      </c>
      <c r="C205" s="10">
        <v>0</v>
      </c>
      <c r="D205" s="10">
        <v>0</v>
      </c>
      <c r="E205" s="10">
        <v>0</v>
      </c>
    </row>
    <row r="206" spans="1:5" ht="43.5" customHeight="1">
      <c r="A206" s="37"/>
      <c r="B206" s="13" t="s">
        <v>100</v>
      </c>
      <c r="C206" s="10">
        <v>0</v>
      </c>
      <c r="D206" s="10">
        <v>236850.78</v>
      </c>
      <c r="E206" s="10">
        <v>157900.51999999999</v>
      </c>
    </row>
    <row r="207" spans="1:5" ht="55.5" customHeight="1">
      <c r="A207" s="37"/>
      <c r="B207" s="6" t="s">
        <v>65</v>
      </c>
      <c r="C207" s="15">
        <f>C208</f>
        <v>0</v>
      </c>
      <c r="D207" s="15">
        <f>D208</f>
        <v>0</v>
      </c>
      <c r="E207" s="15">
        <f>E208</f>
        <v>0</v>
      </c>
    </row>
    <row r="208" spans="1:5" ht="43.5" customHeight="1">
      <c r="A208" s="37"/>
      <c r="B208" s="13" t="s">
        <v>100</v>
      </c>
      <c r="C208" s="10">
        <v>0</v>
      </c>
      <c r="D208" s="10">
        <v>0</v>
      </c>
      <c r="E208" s="10">
        <v>0</v>
      </c>
    </row>
    <row r="209" spans="1:5" ht="54.75" customHeight="1">
      <c r="A209" s="38"/>
      <c r="B209" s="6" t="s">
        <v>5</v>
      </c>
      <c r="C209" s="15">
        <f>C115+C125+C137+C146+C150+C156+C159+C163+C169+C172+C174+C178+C181+C183+C187+C189+C196+C198+C202+C204+C207</f>
        <v>5446309.3000000007</v>
      </c>
      <c r="D209" s="15">
        <f>D115+D125+D137+D146+D150+D156+D159+D163+D169+D172+D174+D178+D181+D183+D187+D189+D196+D198+D202+D204+D207</f>
        <v>26634239.240000002</v>
      </c>
      <c r="E209" s="15">
        <f>E115+E125+E137+E146+E150+E156+E159+E163+E169+E172+E174+E178+E181+E183+E187+E189+E196+E198+E202+E204+E207</f>
        <v>30572729.850000001</v>
      </c>
    </row>
    <row r="210" spans="1:5" ht="37.5" customHeight="1">
      <c r="A210" s="41" t="s">
        <v>101</v>
      </c>
      <c r="B210" s="13" t="s">
        <v>54</v>
      </c>
      <c r="C210" s="10">
        <v>18292.93</v>
      </c>
      <c r="D210" s="10">
        <v>18278.759999999998</v>
      </c>
      <c r="E210" s="10">
        <v>18289.11</v>
      </c>
    </row>
    <row r="211" spans="1:5" ht="28.5" customHeight="1">
      <c r="A211" s="42"/>
      <c r="B211" s="13" t="s">
        <v>73</v>
      </c>
      <c r="C211" s="10">
        <v>68125.97</v>
      </c>
      <c r="D211" s="10">
        <v>68343</v>
      </c>
      <c r="E211" s="10">
        <v>68388.83</v>
      </c>
    </row>
    <row r="212" spans="1:5" ht="56.25" customHeight="1">
      <c r="A212" s="42"/>
      <c r="B212" s="13" t="s">
        <v>66</v>
      </c>
      <c r="C212" s="10">
        <v>164229.76000000001</v>
      </c>
      <c r="D212" s="10">
        <v>164417.24</v>
      </c>
      <c r="E212" s="10">
        <v>164325.13</v>
      </c>
    </row>
    <row r="213" spans="1:5" ht="43.5" customHeight="1">
      <c r="A213" s="43"/>
      <c r="B213" s="6" t="s">
        <v>5</v>
      </c>
      <c r="C213" s="15">
        <f>C212+C211+C210</f>
        <v>250648.66</v>
      </c>
      <c r="D213" s="15">
        <f>D212+D211+D210</f>
        <v>251039</v>
      </c>
      <c r="E213" s="15">
        <f>E212+E211+E210</f>
        <v>251003.07</v>
      </c>
    </row>
    <row r="214" spans="1:5" ht="36" customHeight="1">
      <c r="A214" s="47" t="s">
        <v>189</v>
      </c>
      <c r="B214" s="13" t="s">
        <v>54</v>
      </c>
      <c r="C214" s="10">
        <v>1016.74</v>
      </c>
      <c r="D214" s="10">
        <v>1016.74</v>
      </c>
      <c r="E214" s="10">
        <v>1037.92</v>
      </c>
    </row>
    <row r="215" spans="1:5" ht="28.5" customHeight="1">
      <c r="A215" s="47"/>
      <c r="B215" s="13" t="s">
        <v>73</v>
      </c>
      <c r="C215" s="10">
        <v>1547</v>
      </c>
      <c r="D215" s="10">
        <v>1915.9</v>
      </c>
      <c r="E215" s="10">
        <v>2201.5</v>
      </c>
    </row>
    <row r="216" spans="1:5" ht="51" customHeight="1">
      <c r="A216" s="47"/>
      <c r="B216" s="13" t="s">
        <v>66</v>
      </c>
      <c r="C216" s="10">
        <v>9066.0400000000009</v>
      </c>
      <c r="D216" s="10">
        <v>0</v>
      </c>
      <c r="E216" s="10">
        <v>18028.5</v>
      </c>
    </row>
    <row r="217" spans="1:5" ht="52.5" customHeight="1">
      <c r="A217" s="47"/>
      <c r="B217" s="6" t="s">
        <v>5</v>
      </c>
      <c r="C217" s="15">
        <f>C216+C215+C214</f>
        <v>11629.78</v>
      </c>
      <c r="D217" s="15">
        <f>D216+D215+D214</f>
        <v>2932.6400000000003</v>
      </c>
      <c r="E217" s="15">
        <f>E216+E215+E214</f>
        <v>21267.919999999998</v>
      </c>
    </row>
    <row r="218" spans="1:5" ht="35.25" customHeight="1">
      <c r="A218" s="36" t="s">
        <v>190</v>
      </c>
      <c r="B218" s="6" t="s">
        <v>110</v>
      </c>
      <c r="C218" s="12">
        <f>C219+C220+C221+C222</f>
        <v>0</v>
      </c>
      <c r="D218" s="12">
        <f>D219+D220+D221+D222</f>
        <v>0</v>
      </c>
      <c r="E218" s="12">
        <f>E219+E220+E221+E222</f>
        <v>969909</v>
      </c>
    </row>
    <row r="219" spans="1:5" ht="28.5" customHeight="1">
      <c r="A219" s="37"/>
      <c r="B219" s="13" t="s">
        <v>111</v>
      </c>
      <c r="C219" s="10">
        <v>0</v>
      </c>
      <c r="D219" s="10">
        <v>0</v>
      </c>
      <c r="E219" s="10">
        <v>578390</v>
      </c>
    </row>
    <row r="220" spans="1:5" ht="34.5" customHeight="1">
      <c r="A220" s="37"/>
      <c r="B220" s="13" t="s">
        <v>112</v>
      </c>
      <c r="C220" s="10">
        <v>0</v>
      </c>
      <c r="D220" s="10">
        <v>0</v>
      </c>
      <c r="E220" s="10">
        <v>54950</v>
      </c>
    </row>
    <row r="221" spans="1:5" ht="48.75" customHeight="1">
      <c r="A221" s="37"/>
      <c r="B221" s="13" t="s">
        <v>113</v>
      </c>
      <c r="C221" s="10">
        <v>0</v>
      </c>
      <c r="D221" s="10">
        <v>0</v>
      </c>
      <c r="E221" s="10">
        <v>0</v>
      </c>
    </row>
    <row r="222" spans="1:5" ht="39" customHeight="1">
      <c r="A222" s="37"/>
      <c r="B222" s="13" t="s">
        <v>114</v>
      </c>
      <c r="C222" s="10">
        <v>0</v>
      </c>
      <c r="D222" s="10">
        <v>0</v>
      </c>
      <c r="E222" s="10">
        <v>336569</v>
      </c>
    </row>
    <row r="223" spans="1:5" ht="48.75" customHeight="1">
      <c r="A223" s="37"/>
      <c r="B223" s="6" t="s">
        <v>56</v>
      </c>
      <c r="C223" s="12">
        <f>C224+C225+C226+C227</f>
        <v>0</v>
      </c>
      <c r="D223" s="12">
        <f>D224+D225+D226+D227</f>
        <v>231540</v>
      </c>
      <c r="E223" s="12">
        <f>E224+E225+E226+E227</f>
        <v>428080</v>
      </c>
    </row>
    <row r="224" spans="1:5" ht="28.5" customHeight="1">
      <c r="A224" s="37"/>
      <c r="B224" s="13" t="s">
        <v>111</v>
      </c>
      <c r="C224" s="10">
        <v>0</v>
      </c>
      <c r="D224" s="10">
        <v>196540</v>
      </c>
      <c r="E224" s="10">
        <v>393080</v>
      </c>
    </row>
    <row r="225" spans="1:5" ht="39.75" customHeight="1">
      <c r="A225" s="37"/>
      <c r="B225" s="13" t="s">
        <v>112</v>
      </c>
      <c r="C225" s="10">
        <v>0</v>
      </c>
      <c r="D225" s="10">
        <v>0</v>
      </c>
      <c r="E225" s="10">
        <v>0</v>
      </c>
    </row>
    <row r="226" spans="1:5" ht="42.75" customHeight="1">
      <c r="A226" s="37"/>
      <c r="B226" s="13" t="s">
        <v>113</v>
      </c>
      <c r="C226" s="10">
        <v>0</v>
      </c>
      <c r="D226" s="10">
        <v>0</v>
      </c>
      <c r="E226" s="10">
        <v>0</v>
      </c>
    </row>
    <row r="227" spans="1:5" ht="49.5" customHeight="1">
      <c r="A227" s="37"/>
      <c r="B227" s="13" t="s">
        <v>114</v>
      </c>
      <c r="C227" s="10">
        <v>0</v>
      </c>
      <c r="D227" s="10">
        <v>35000</v>
      </c>
      <c r="E227" s="10">
        <v>35000</v>
      </c>
    </row>
    <row r="228" spans="1:5" ht="45" customHeight="1">
      <c r="A228" s="37"/>
      <c r="B228" s="6" t="s">
        <v>55</v>
      </c>
      <c r="C228" s="12">
        <f>C229+C230+C231+C232</f>
        <v>495505</v>
      </c>
      <c r="D228" s="12">
        <f>D229+D230+D231+D232</f>
        <v>450160.5</v>
      </c>
      <c r="E228" s="12">
        <f>E229+E230+E231+E232</f>
        <v>559365</v>
      </c>
    </row>
    <row r="229" spans="1:5" ht="26.25" customHeight="1">
      <c r="A229" s="37"/>
      <c r="B229" s="13" t="s">
        <v>111</v>
      </c>
      <c r="C229" s="10">
        <v>476875</v>
      </c>
      <c r="D229" s="10">
        <v>382425</v>
      </c>
      <c r="E229" s="10">
        <v>383350</v>
      </c>
    </row>
    <row r="230" spans="1:5" ht="33" customHeight="1">
      <c r="A230" s="37"/>
      <c r="B230" s="13" t="s">
        <v>112</v>
      </c>
      <c r="C230" s="10">
        <v>18630</v>
      </c>
      <c r="D230" s="10">
        <v>0</v>
      </c>
      <c r="E230" s="10">
        <v>0</v>
      </c>
    </row>
    <row r="231" spans="1:5" ht="44.25" customHeight="1">
      <c r="A231" s="37"/>
      <c r="B231" s="13" t="s">
        <v>113</v>
      </c>
      <c r="C231" s="10">
        <v>0</v>
      </c>
      <c r="D231" s="10">
        <v>0</v>
      </c>
      <c r="E231" s="10">
        <v>0</v>
      </c>
    </row>
    <row r="232" spans="1:5" ht="42.75" customHeight="1">
      <c r="A232" s="37"/>
      <c r="B232" s="13" t="s">
        <v>114</v>
      </c>
      <c r="C232" s="10">
        <v>0</v>
      </c>
      <c r="D232" s="10">
        <v>67735.5</v>
      </c>
      <c r="E232" s="10">
        <v>176015</v>
      </c>
    </row>
    <row r="233" spans="1:5" ht="40.5" customHeight="1">
      <c r="A233" s="37"/>
      <c r="B233" s="6" t="s">
        <v>115</v>
      </c>
      <c r="C233" s="12">
        <f>C234+C235+C236+C237</f>
        <v>0</v>
      </c>
      <c r="D233" s="12">
        <f>D234+D235+D236+D237</f>
        <v>0</v>
      </c>
      <c r="E233" s="12">
        <f>E234+E235+E236+E237</f>
        <v>0</v>
      </c>
    </row>
    <row r="234" spans="1:5" ht="28.5" customHeight="1">
      <c r="A234" s="37"/>
      <c r="B234" s="13" t="s">
        <v>111</v>
      </c>
      <c r="C234" s="10">
        <v>0</v>
      </c>
      <c r="D234" s="10">
        <v>0</v>
      </c>
      <c r="E234" s="10">
        <v>0</v>
      </c>
    </row>
    <row r="235" spans="1:5" ht="39.75" customHeight="1">
      <c r="A235" s="37"/>
      <c r="B235" s="13" t="s">
        <v>112</v>
      </c>
      <c r="C235" s="10">
        <v>0</v>
      </c>
      <c r="D235" s="10">
        <v>0</v>
      </c>
      <c r="E235" s="10">
        <v>0</v>
      </c>
    </row>
    <row r="236" spans="1:5" ht="49.5" customHeight="1">
      <c r="A236" s="37"/>
      <c r="B236" s="13" t="s">
        <v>113</v>
      </c>
      <c r="C236" s="10">
        <v>0</v>
      </c>
      <c r="D236" s="10">
        <v>0</v>
      </c>
      <c r="E236" s="10">
        <v>0</v>
      </c>
    </row>
    <row r="237" spans="1:5" ht="38.25" customHeight="1">
      <c r="A237" s="37"/>
      <c r="B237" s="13" t="s">
        <v>114</v>
      </c>
      <c r="C237" s="10">
        <v>0</v>
      </c>
      <c r="D237" s="10">
        <v>0</v>
      </c>
      <c r="E237" s="10">
        <v>0</v>
      </c>
    </row>
    <row r="238" spans="1:5" ht="40.5" customHeight="1">
      <c r="A238" s="38"/>
      <c r="B238" s="6" t="s">
        <v>5</v>
      </c>
      <c r="C238" s="12">
        <f>C233+C228+C223+C218</f>
        <v>495505</v>
      </c>
      <c r="D238" s="12">
        <f>D233+D228+D223+D218</f>
        <v>681700.5</v>
      </c>
      <c r="E238" s="12">
        <f>E233+E228+E223+E218</f>
        <v>1957354</v>
      </c>
    </row>
    <row r="239" spans="1:5" ht="39" customHeight="1">
      <c r="A239" s="48" t="s">
        <v>191</v>
      </c>
      <c r="B239" s="6" t="s">
        <v>52</v>
      </c>
      <c r="C239" s="12">
        <f>C240+C241+C242+C243</f>
        <v>623058.75</v>
      </c>
      <c r="D239" s="12">
        <f>D240+D241+D242+D243</f>
        <v>568499.46</v>
      </c>
      <c r="E239" s="12">
        <f>E240+E241+E242+E243</f>
        <v>568519.1</v>
      </c>
    </row>
    <row r="240" spans="1:5" ht="28.5" customHeight="1">
      <c r="A240" s="47"/>
      <c r="B240" s="13" t="s">
        <v>116</v>
      </c>
      <c r="C240" s="10">
        <v>568109.69999999995</v>
      </c>
      <c r="D240" s="10">
        <v>568499.46</v>
      </c>
      <c r="E240" s="10">
        <v>568519.1</v>
      </c>
    </row>
    <row r="241" spans="1:5" ht="33.75" customHeight="1">
      <c r="A241" s="47"/>
      <c r="B241" s="13" t="s">
        <v>117</v>
      </c>
      <c r="C241" s="10">
        <v>46600</v>
      </c>
      <c r="D241" s="10">
        <v>0</v>
      </c>
      <c r="E241" s="10">
        <v>0</v>
      </c>
    </row>
    <row r="242" spans="1:5" ht="28.5" customHeight="1">
      <c r="A242" s="47"/>
      <c r="B242" s="13" t="s">
        <v>118</v>
      </c>
      <c r="C242" s="10">
        <v>0</v>
      </c>
      <c r="D242" s="10">
        <v>0</v>
      </c>
      <c r="E242" s="10">
        <v>0</v>
      </c>
    </row>
    <row r="243" spans="1:5" ht="48" customHeight="1">
      <c r="A243" s="47"/>
      <c r="B243" s="13" t="s">
        <v>119</v>
      </c>
      <c r="C243" s="10">
        <v>8349.0499999999993</v>
      </c>
      <c r="D243" s="10">
        <v>0</v>
      </c>
      <c r="E243" s="10">
        <v>0</v>
      </c>
    </row>
    <row r="244" spans="1:5" ht="37.5" customHeight="1">
      <c r="A244" s="47"/>
      <c r="B244" s="6" t="s">
        <v>120</v>
      </c>
      <c r="C244" s="12">
        <f>C245+C246+C247</f>
        <v>62050</v>
      </c>
      <c r="D244" s="12">
        <f>D245+D246+D247</f>
        <v>62065</v>
      </c>
      <c r="E244" s="12">
        <f>E245+E246+E247</f>
        <v>62017</v>
      </c>
    </row>
    <row r="245" spans="1:5" ht="28.5" customHeight="1">
      <c r="A245" s="47"/>
      <c r="B245" s="13" t="s">
        <v>116</v>
      </c>
      <c r="C245" s="14">
        <v>62050</v>
      </c>
      <c r="D245" s="10">
        <v>62065</v>
      </c>
      <c r="E245" s="10">
        <v>62017</v>
      </c>
    </row>
    <row r="246" spans="1:5" ht="33.75" customHeight="1">
      <c r="A246" s="47"/>
      <c r="B246" s="13" t="s">
        <v>118</v>
      </c>
      <c r="C246" s="10">
        <v>0</v>
      </c>
      <c r="D246" s="10">
        <v>0</v>
      </c>
      <c r="E246" s="10">
        <v>0</v>
      </c>
    </row>
    <row r="247" spans="1:5" ht="33.75" customHeight="1">
      <c r="A247" s="47"/>
      <c r="B247" s="13" t="s">
        <v>119</v>
      </c>
      <c r="C247" s="10">
        <v>0</v>
      </c>
      <c r="D247" s="10">
        <v>0</v>
      </c>
      <c r="E247" s="10">
        <v>0</v>
      </c>
    </row>
    <row r="248" spans="1:5" ht="34.5" customHeight="1">
      <c r="A248" s="47"/>
      <c r="B248" s="6" t="s">
        <v>63</v>
      </c>
      <c r="C248" s="12">
        <f>C249+C250</f>
        <v>15000</v>
      </c>
      <c r="D248" s="12">
        <f>D249+D250</f>
        <v>683902.16</v>
      </c>
      <c r="E248" s="12">
        <f>E249+E250</f>
        <v>471364.32</v>
      </c>
    </row>
    <row r="249" spans="1:5" ht="28.5" customHeight="1">
      <c r="A249" s="47"/>
      <c r="B249" s="13" t="s">
        <v>116</v>
      </c>
      <c r="C249" s="10">
        <v>15000</v>
      </c>
      <c r="D249" s="10">
        <v>650691.12</v>
      </c>
      <c r="E249" s="10">
        <v>455309.26</v>
      </c>
    </row>
    <row r="250" spans="1:5" ht="45.75" customHeight="1">
      <c r="A250" s="47"/>
      <c r="B250" s="13" t="s">
        <v>119</v>
      </c>
      <c r="C250" s="10">
        <v>0</v>
      </c>
      <c r="D250" s="10">
        <v>33211.040000000001</v>
      </c>
      <c r="E250" s="10">
        <v>16055.06</v>
      </c>
    </row>
    <row r="251" spans="1:5" ht="50.25" customHeight="1">
      <c r="A251" s="47"/>
      <c r="B251" s="6" t="s">
        <v>121</v>
      </c>
      <c r="C251" s="12">
        <f>C252+C253+C254+C255+C256+C257</f>
        <v>2305234.63</v>
      </c>
      <c r="D251" s="12">
        <f>D252+D253+D254+D255+D256+D257</f>
        <v>2172252.5</v>
      </c>
      <c r="E251" s="12">
        <f>E252+E253+E254+E255+E256+E257</f>
        <v>3408826.64</v>
      </c>
    </row>
    <row r="252" spans="1:5" ht="28.5" customHeight="1">
      <c r="A252" s="47"/>
      <c r="B252" s="13" t="s">
        <v>116</v>
      </c>
      <c r="C252" s="10">
        <v>2305234.63</v>
      </c>
      <c r="D252" s="10">
        <v>2172252.5</v>
      </c>
      <c r="E252" s="10">
        <v>2510993.36</v>
      </c>
    </row>
    <row r="253" spans="1:5" ht="48.75" customHeight="1">
      <c r="A253" s="47"/>
      <c r="B253" s="13" t="s">
        <v>117</v>
      </c>
      <c r="C253" s="10">
        <v>0</v>
      </c>
      <c r="D253" s="10">
        <v>0</v>
      </c>
      <c r="E253" s="10">
        <v>481055.6</v>
      </c>
    </row>
    <row r="254" spans="1:5" ht="34.5" customHeight="1">
      <c r="A254" s="47"/>
      <c r="B254" s="13" t="s">
        <v>122</v>
      </c>
      <c r="C254" s="10">
        <v>0</v>
      </c>
      <c r="D254" s="10">
        <v>0</v>
      </c>
      <c r="E254" s="10">
        <v>44150</v>
      </c>
    </row>
    <row r="255" spans="1:5" ht="33.75" customHeight="1">
      <c r="A255" s="47"/>
      <c r="B255" s="13" t="s">
        <v>118</v>
      </c>
      <c r="C255" s="10">
        <v>0</v>
      </c>
      <c r="D255" s="10">
        <v>0</v>
      </c>
      <c r="E255" s="10">
        <v>198598</v>
      </c>
    </row>
    <row r="256" spans="1:5" ht="28.5" customHeight="1">
      <c r="A256" s="47"/>
      <c r="B256" s="13" t="s">
        <v>123</v>
      </c>
      <c r="C256" s="10">
        <v>0</v>
      </c>
      <c r="D256" s="10">
        <v>0</v>
      </c>
      <c r="E256" s="10">
        <v>51020</v>
      </c>
    </row>
    <row r="257" spans="1:5" ht="44.25" customHeight="1">
      <c r="A257" s="47"/>
      <c r="B257" s="13" t="s">
        <v>119</v>
      </c>
      <c r="C257" s="10">
        <v>0</v>
      </c>
      <c r="D257" s="10">
        <v>0</v>
      </c>
      <c r="E257" s="10">
        <v>123009.68</v>
      </c>
    </row>
    <row r="258" spans="1:5" ht="34.5" customHeight="1">
      <c r="A258" s="47"/>
      <c r="B258" s="6" t="s">
        <v>65</v>
      </c>
      <c r="C258" s="12">
        <f>C259+C260</f>
        <v>24791</v>
      </c>
      <c r="D258" s="12">
        <f>D259+D260</f>
        <v>21857</v>
      </c>
      <c r="E258" s="12">
        <f>E259+E260</f>
        <v>28249</v>
      </c>
    </row>
    <row r="259" spans="1:5" ht="28.5" customHeight="1">
      <c r="A259" s="47"/>
      <c r="B259" s="13" t="s">
        <v>116</v>
      </c>
      <c r="C259" s="10">
        <v>24791</v>
      </c>
      <c r="D259" s="10">
        <v>21050</v>
      </c>
      <c r="E259" s="10">
        <v>28249</v>
      </c>
    </row>
    <row r="260" spans="1:5" ht="45" customHeight="1">
      <c r="A260" s="47"/>
      <c r="B260" s="13" t="s">
        <v>119</v>
      </c>
      <c r="C260" s="10">
        <v>0</v>
      </c>
      <c r="D260" s="10">
        <v>807</v>
      </c>
      <c r="E260" s="10">
        <v>0</v>
      </c>
    </row>
    <row r="261" spans="1:5" ht="39.75" customHeight="1">
      <c r="A261" s="47"/>
      <c r="B261" s="21" t="s">
        <v>124</v>
      </c>
      <c r="C261" s="12">
        <f>C262+C263+C264+C265</f>
        <v>287326.42</v>
      </c>
      <c r="D261" s="12">
        <f>D262+D263+D264+D265</f>
        <v>327456.40000000002</v>
      </c>
      <c r="E261" s="12">
        <f>E262+E263+E264+E265</f>
        <v>303095.94</v>
      </c>
    </row>
    <row r="262" spans="1:5" ht="28.5" customHeight="1">
      <c r="A262" s="47"/>
      <c r="B262" s="13" t="s">
        <v>116</v>
      </c>
      <c r="C262" s="10">
        <v>287326.42</v>
      </c>
      <c r="D262" s="10">
        <v>296406.40000000002</v>
      </c>
      <c r="E262" s="10">
        <v>290595.94</v>
      </c>
    </row>
    <row r="263" spans="1:5" ht="36.75" customHeight="1">
      <c r="A263" s="47"/>
      <c r="B263" s="13" t="s">
        <v>118</v>
      </c>
      <c r="C263" s="10">
        <v>0</v>
      </c>
      <c r="D263" s="10">
        <v>22300</v>
      </c>
      <c r="E263" s="10">
        <v>12500</v>
      </c>
    </row>
    <row r="264" spans="1:5" ht="28.5" customHeight="1">
      <c r="A264" s="47"/>
      <c r="B264" s="13" t="s">
        <v>123</v>
      </c>
      <c r="C264" s="10">
        <v>0</v>
      </c>
      <c r="D264" s="10">
        <v>8750</v>
      </c>
      <c r="E264" s="10">
        <v>0</v>
      </c>
    </row>
    <row r="265" spans="1:5" ht="32.25" customHeight="1">
      <c r="A265" s="47"/>
      <c r="B265" s="13" t="s">
        <v>119</v>
      </c>
      <c r="C265" s="10">
        <v>0</v>
      </c>
      <c r="D265" s="10">
        <v>0</v>
      </c>
      <c r="E265" s="10">
        <v>0</v>
      </c>
    </row>
    <row r="266" spans="1:5" ht="33" customHeight="1">
      <c r="A266" s="47"/>
      <c r="B266" s="6" t="s">
        <v>12</v>
      </c>
      <c r="C266" s="12">
        <f>C267+C268+C269+C270+C271</f>
        <v>0</v>
      </c>
      <c r="D266" s="12">
        <f>D267+D268+D269+D270+D271</f>
        <v>29340.58</v>
      </c>
      <c r="E266" s="12">
        <f>E267+E268+E269+E270+E271</f>
        <v>0</v>
      </c>
    </row>
    <row r="267" spans="1:5" ht="28.5" customHeight="1">
      <c r="A267" s="47"/>
      <c r="B267" s="13" t="s">
        <v>116</v>
      </c>
      <c r="C267" s="10">
        <v>0</v>
      </c>
      <c r="D267" s="10">
        <v>16506.8</v>
      </c>
      <c r="E267" s="10">
        <v>0</v>
      </c>
    </row>
    <row r="268" spans="1:5" ht="32.25" customHeight="1">
      <c r="A268" s="47"/>
      <c r="B268" s="13" t="s">
        <v>117</v>
      </c>
      <c r="C268" s="10">
        <v>0</v>
      </c>
      <c r="D268" s="10">
        <v>0</v>
      </c>
      <c r="E268" s="10">
        <v>0</v>
      </c>
    </row>
    <row r="269" spans="1:5" ht="37.5" customHeight="1">
      <c r="A269" s="47"/>
      <c r="B269" s="13" t="s">
        <v>118</v>
      </c>
      <c r="C269" s="10">
        <v>0</v>
      </c>
      <c r="D269" s="10">
        <v>0</v>
      </c>
      <c r="E269" s="10">
        <v>0</v>
      </c>
    </row>
    <row r="270" spans="1:5" ht="28.5" customHeight="1">
      <c r="A270" s="47"/>
      <c r="B270" s="13" t="s">
        <v>123</v>
      </c>
      <c r="C270" s="10">
        <v>0</v>
      </c>
      <c r="D270" s="10">
        <v>0</v>
      </c>
      <c r="E270" s="10">
        <v>0</v>
      </c>
    </row>
    <row r="271" spans="1:5" ht="52.5" customHeight="1">
      <c r="A271" s="47"/>
      <c r="B271" s="13" t="s">
        <v>119</v>
      </c>
      <c r="C271" s="10">
        <v>0</v>
      </c>
      <c r="D271" s="10">
        <v>12833.78</v>
      </c>
      <c r="E271" s="10">
        <v>0</v>
      </c>
    </row>
    <row r="272" spans="1:5" ht="32.25" customHeight="1">
      <c r="A272" s="47"/>
      <c r="B272" s="6" t="s">
        <v>53</v>
      </c>
      <c r="C272" s="12">
        <f>C273+C274+C275</f>
        <v>189255</v>
      </c>
      <c r="D272" s="12">
        <f>D273+D274+D275</f>
        <v>189255</v>
      </c>
      <c r="E272" s="12">
        <f>E273+E274+E275</f>
        <v>189352</v>
      </c>
    </row>
    <row r="273" spans="1:5" ht="28.5" customHeight="1">
      <c r="A273" s="47"/>
      <c r="B273" s="13" t="s">
        <v>116</v>
      </c>
      <c r="C273" s="10">
        <v>189255</v>
      </c>
      <c r="D273" s="10">
        <v>189255</v>
      </c>
      <c r="E273" s="10">
        <v>189352</v>
      </c>
    </row>
    <row r="274" spans="1:5" ht="49.5" customHeight="1">
      <c r="A274" s="47"/>
      <c r="B274" s="13" t="s">
        <v>117</v>
      </c>
      <c r="C274" s="10">
        <v>0</v>
      </c>
      <c r="D274" s="10">
        <v>0</v>
      </c>
      <c r="E274" s="10">
        <v>0</v>
      </c>
    </row>
    <row r="275" spans="1:5" ht="49.5" customHeight="1">
      <c r="A275" s="47"/>
      <c r="B275" s="13" t="s">
        <v>119</v>
      </c>
      <c r="C275" s="10">
        <v>0</v>
      </c>
      <c r="D275" s="10">
        <v>0</v>
      </c>
      <c r="E275" s="10">
        <v>0</v>
      </c>
    </row>
    <row r="276" spans="1:5" ht="54.75" customHeight="1">
      <c r="A276" s="47"/>
      <c r="B276" s="6" t="s">
        <v>56</v>
      </c>
      <c r="C276" s="12">
        <f>C277+C278+C279+C280+C281+C282</f>
        <v>22000</v>
      </c>
      <c r="D276" s="12">
        <f>D277+D278+D279+D280+D281+D282</f>
        <v>1487.5</v>
      </c>
      <c r="E276" s="12">
        <f>E277+E278+E279+E280+E281+E282</f>
        <v>10142.1</v>
      </c>
    </row>
    <row r="277" spans="1:5" ht="28.5" customHeight="1">
      <c r="A277" s="47"/>
      <c r="B277" s="13" t="s">
        <v>125</v>
      </c>
      <c r="C277" s="10">
        <v>0</v>
      </c>
      <c r="D277" s="10">
        <v>0</v>
      </c>
      <c r="E277" s="10">
        <v>0</v>
      </c>
    </row>
    <row r="278" spans="1:5" ht="46.5" customHeight="1">
      <c r="A278" s="47"/>
      <c r="B278" s="13" t="s">
        <v>126</v>
      </c>
      <c r="C278" s="10">
        <v>0</v>
      </c>
      <c r="D278" s="10">
        <v>0</v>
      </c>
      <c r="E278" s="10">
        <v>0</v>
      </c>
    </row>
    <row r="279" spans="1:5" ht="32.25" customHeight="1">
      <c r="A279" s="47"/>
      <c r="B279" s="13" t="s">
        <v>122</v>
      </c>
      <c r="C279" s="10">
        <v>0</v>
      </c>
      <c r="D279" s="10">
        <v>0</v>
      </c>
      <c r="E279" s="10">
        <v>0</v>
      </c>
    </row>
    <row r="280" spans="1:5" ht="32.25" customHeight="1">
      <c r="A280" s="47"/>
      <c r="B280" s="13" t="s">
        <v>127</v>
      </c>
      <c r="C280" s="10">
        <v>0</v>
      </c>
      <c r="D280" s="10">
        <v>0</v>
      </c>
      <c r="E280" s="10">
        <v>0</v>
      </c>
    </row>
    <row r="281" spans="1:5" ht="45.75" customHeight="1">
      <c r="A281" s="47"/>
      <c r="B281" s="13" t="s">
        <v>192</v>
      </c>
      <c r="C281" s="10">
        <v>22000</v>
      </c>
      <c r="D281" s="10">
        <v>1487.5</v>
      </c>
      <c r="E281" s="10">
        <v>10142.1</v>
      </c>
    </row>
    <row r="282" spans="1:5" ht="51" customHeight="1">
      <c r="A282" s="47"/>
      <c r="B282" s="13" t="s">
        <v>193</v>
      </c>
      <c r="C282" s="10">
        <v>0</v>
      </c>
      <c r="D282" s="10">
        <v>0</v>
      </c>
      <c r="E282" s="10">
        <v>0</v>
      </c>
    </row>
    <row r="283" spans="1:5" ht="45" customHeight="1">
      <c r="A283" s="47"/>
      <c r="B283" s="6" t="s">
        <v>55</v>
      </c>
      <c r="C283" s="12">
        <f>C284+C285+C286+C287</f>
        <v>46205</v>
      </c>
      <c r="D283" s="12">
        <f>D284+D285+D286+D287</f>
        <v>46205</v>
      </c>
      <c r="E283" s="12">
        <f>E284+E285+E286+E287</f>
        <v>33592</v>
      </c>
    </row>
    <row r="284" spans="1:5" ht="35.25" customHeight="1">
      <c r="A284" s="47"/>
      <c r="B284" s="13" t="s">
        <v>125</v>
      </c>
      <c r="C284" s="10">
        <v>0</v>
      </c>
      <c r="D284" s="10">
        <v>0</v>
      </c>
      <c r="E284" s="10">
        <v>0</v>
      </c>
    </row>
    <row r="285" spans="1:5" ht="53.25" customHeight="1">
      <c r="A285" s="47"/>
      <c r="B285" s="13" t="s">
        <v>126</v>
      </c>
      <c r="C285" s="10">
        <v>0</v>
      </c>
      <c r="D285" s="10">
        <v>0</v>
      </c>
      <c r="E285" s="10">
        <v>0</v>
      </c>
    </row>
    <row r="286" spans="1:5" ht="33" customHeight="1">
      <c r="A286" s="47"/>
      <c r="B286" s="13" t="s">
        <v>122</v>
      </c>
      <c r="C286" s="10">
        <v>33592</v>
      </c>
      <c r="D286" s="10">
        <v>33592</v>
      </c>
      <c r="E286" s="10">
        <v>33592</v>
      </c>
    </row>
    <row r="287" spans="1:5" ht="45" customHeight="1">
      <c r="A287" s="47"/>
      <c r="B287" s="13" t="s">
        <v>127</v>
      </c>
      <c r="C287" s="10">
        <v>12613</v>
      </c>
      <c r="D287" s="10">
        <v>12613</v>
      </c>
      <c r="E287" s="10">
        <v>0</v>
      </c>
    </row>
    <row r="288" spans="1:5" ht="28.5" customHeight="1">
      <c r="A288" s="47"/>
      <c r="B288" s="6" t="s">
        <v>22</v>
      </c>
      <c r="C288" s="12">
        <f>C289+C290+C291</f>
        <v>16090</v>
      </c>
      <c r="D288" s="12">
        <f>D289+D290+D291</f>
        <v>32842</v>
      </c>
      <c r="E288" s="12">
        <f>E289+E290+E291</f>
        <v>352474.15</v>
      </c>
    </row>
    <row r="289" spans="1:5" ht="28.5" customHeight="1">
      <c r="A289" s="47"/>
      <c r="B289" s="13" t="s">
        <v>116</v>
      </c>
      <c r="C289" s="10">
        <v>6840</v>
      </c>
      <c r="D289" s="10">
        <v>9842</v>
      </c>
      <c r="E289" s="10">
        <v>292118</v>
      </c>
    </row>
    <row r="290" spans="1:5" ht="31.5" customHeight="1">
      <c r="A290" s="47"/>
      <c r="B290" s="13" t="s">
        <v>118</v>
      </c>
      <c r="C290" s="10">
        <v>9250</v>
      </c>
      <c r="D290" s="10">
        <v>23000</v>
      </c>
      <c r="E290" s="10">
        <v>16100</v>
      </c>
    </row>
    <row r="291" spans="1:5" ht="31.5" customHeight="1">
      <c r="A291" s="47"/>
      <c r="B291" s="13" t="s">
        <v>119</v>
      </c>
      <c r="C291" s="10">
        <v>0</v>
      </c>
      <c r="D291" s="10">
        <v>0</v>
      </c>
      <c r="E291" s="10">
        <v>44256.15</v>
      </c>
    </row>
    <row r="292" spans="1:5" ht="28.5" customHeight="1">
      <c r="A292" s="47"/>
      <c r="B292" s="6" t="s">
        <v>16</v>
      </c>
      <c r="C292" s="15">
        <f>C293</f>
        <v>13650</v>
      </c>
      <c r="D292" s="15">
        <f>D293</f>
        <v>19050</v>
      </c>
      <c r="E292" s="15">
        <f>E293</f>
        <v>244371</v>
      </c>
    </row>
    <row r="293" spans="1:5" ht="38.25" customHeight="1">
      <c r="A293" s="47"/>
      <c r="B293" s="13" t="s">
        <v>116</v>
      </c>
      <c r="C293" s="10">
        <v>13650</v>
      </c>
      <c r="D293" s="10">
        <v>19050</v>
      </c>
      <c r="E293" s="10">
        <v>244371</v>
      </c>
    </row>
    <row r="294" spans="1:5" ht="28.5" customHeight="1">
      <c r="A294" s="47"/>
      <c r="B294" s="6" t="s">
        <v>18</v>
      </c>
      <c r="C294" s="12">
        <f>C295+C296</f>
        <v>0</v>
      </c>
      <c r="D294" s="12">
        <f>D295+D296</f>
        <v>53600</v>
      </c>
      <c r="E294" s="12">
        <f>E295+E296</f>
        <v>0</v>
      </c>
    </row>
    <row r="295" spans="1:5" ht="33.75" customHeight="1">
      <c r="A295" s="47"/>
      <c r="B295" s="13" t="s">
        <v>116</v>
      </c>
      <c r="C295" s="10">
        <v>0</v>
      </c>
      <c r="D295" s="10">
        <v>49350</v>
      </c>
      <c r="E295" s="10">
        <v>0</v>
      </c>
    </row>
    <row r="296" spans="1:5" ht="42" customHeight="1">
      <c r="A296" s="47"/>
      <c r="B296" s="13" t="s">
        <v>119</v>
      </c>
      <c r="C296" s="10">
        <v>0</v>
      </c>
      <c r="D296" s="10">
        <v>4250</v>
      </c>
      <c r="E296" s="10">
        <v>0</v>
      </c>
    </row>
    <row r="297" spans="1:5" ht="28.5" customHeight="1">
      <c r="A297" s="47"/>
      <c r="B297" s="6" t="s">
        <v>15</v>
      </c>
      <c r="C297" s="12">
        <f>C298</f>
        <v>143067.51999999999</v>
      </c>
      <c r="D297" s="12">
        <f>D298</f>
        <v>274834.59000000003</v>
      </c>
      <c r="E297" s="12">
        <f>E298</f>
        <v>433532.97</v>
      </c>
    </row>
    <row r="298" spans="1:5" ht="33" customHeight="1">
      <c r="A298" s="47"/>
      <c r="B298" s="13" t="s">
        <v>116</v>
      </c>
      <c r="C298" s="10">
        <v>143067.51999999999</v>
      </c>
      <c r="D298" s="10">
        <v>274834.59000000003</v>
      </c>
      <c r="E298" s="10">
        <v>433532.97</v>
      </c>
    </row>
    <row r="299" spans="1:5" ht="33.75" customHeight="1">
      <c r="A299" s="47"/>
      <c r="B299" s="6" t="s">
        <v>128</v>
      </c>
      <c r="C299" s="12">
        <f>C300+C301+C302</f>
        <v>399861</v>
      </c>
      <c r="D299" s="12">
        <f>D300+D301+D302</f>
        <v>596559.37</v>
      </c>
      <c r="E299" s="12">
        <f>E300+E301+E302</f>
        <v>968750.01</v>
      </c>
    </row>
    <row r="300" spans="1:5" ht="28.5" customHeight="1">
      <c r="A300" s="47"/>
      <c r="B300" s="13" t="s">
        <v>116</v>
      </c>
      <c r="C300" s="10">
        <v>396060.85</v>
      </c>
      <c r="D300" s="10">
        <v>524646.02</v>
      </c>
      <c r="E300" s="10">
        <v>910313.1</v>
      </c>
    </row>
    <row r="301" spans="1:5" ht="35.25" customHeight="1">
      <c r="A301" s="47"/>
      <c r="B301" s="13" t="s">
        <v>117</v>
      </c>
      <c r="C301" s="10">
        <v>0</v>
      </c>
      <c r="D301" s="10">
        <v>0</v>
      </c>
      <c r="E301" s="10">
        <v>0</v>
      </c>
    </row>
    <row r="302" spans="1:5" ht="48.75" customHeight="1">
      <c r="A302" s="47"/>
      <c r="B302" s="13" t="s">
        <v>119</v>
      </c>
      <c r="C302" s="10">
        <v>3800.15</v>
      </c>
      <c r="D302" s="10">
        <v>71913.350000000006</v>
      </c>
      <c r="E302" s="10">
        <v>58436.91</v>
      </c>
    </row>
    <row r="303" spans="1:5" ht="38.25" customHeight="1">
      <c r="A303" s="47"/>
      <c r="B303" s="6" t="s">
        <v>129</v>
      </c>
      <c r="C303" s="12">
        <f>C304+C305+C306+C307+C308</f>
        <v>0</v>
      </c>
      <c r="D303" s="12">
        <f>D304+D305+D306+D307+D308</f>
        <v>0</v>
      </c>
      <c r="E303" s="12">
        <f>E304+E305+E306+E307+E308</f>
        <v>109500</v>
      </c>
    </row>
    <row r="304" spans="1:5" ht="35.25" customHeight="1">
      <c r="A304" s="47"/>
      <c r="B304" s="13" t="s">
        <v>125</v>
      </c>
      <c r="C304" s="10">
        <v>0</v>
      </c>
      <c r="D304" s="10">
        <v>0</v>
      </c>
      <c r="E304" s="10">
        <v>0</v>
      </c>
    </row>
    <row r="305" spans="1:5" ht="35.25" customHeight="1">
      <c r="A305" s="47"/>
      <c r="B305" s="13" t="s">
        <v>126</v>
      </c>
      <c r="C305" s="10">
        <v>0</v>
      </c>
      <c r="D305" s="10">
        <v>0</v>
      </c>
      <c r="E305" s="10">
        <v>0</v>
      </c>
    </row>
    <row r="306" spans="1:5" ht="35.25" customHeight="1">
      <c r="A306" s="47"/>
      <c r="B306" s="13" t="s">
        <v>122</v>
      </c>
      <c r="C306" s="10">
        <v>0</v>
      </c>
      <c r="D306" s="10">
        <v>0</v>
      </c>
      <c r="E306" s="10">
        <v>0</v>
      </c>
    </row>
    <row r="307" spans="1:5" ht="35.25" customHeight="1">
      <c r="A307" s="47"/>
      <c r="B307" s="13" t="s">
        <v>127</v>
      </c>
      <c r="C307" s="10">
        <v>0</v>
      </c>
      <c r="D307" s="10">
        <v>0</v>
      </c>
      <c r="E307" s="10">
        <v>109500</v>
      </c>
    </row>
    <row r="308" spans="1:5" ht="35.25" customHeight="1">
      <c r="A308" s="47"/>
      <c r="B308" s="13" t="s">
        <v>193</v>
      </c>
      <c r="C308" s="10">
        <v>0</v>
      </c>
      <c r="D308" s="10">
        <v>0</v>
      </c>
      <c r="E308" s="10">
        <v>0</v>
      </c>
    </row>
    <row r="309" spans="1:5" ht="40.5" customHeight="1">
      <c r="A309" s="47"/>
      <c r="B309" s="6" t="s">
        <v>103</v>
      </c>
      <c r="C309" s="12">
        <f t="shared" ref="C309:E311" si="0">C310</f>
        <v>53676</v>
      </c>
      <c r="D309" s="12">
        <f t="shared" si="0"/>
        <v>56442</v>
      </c>
      <c r="E309" s="12">
        <f t="shared" si="0"/>
        <v>52202</v>
      </c>
    </row>
    <row r="310" spans="1:5" ht="33" customHeight="1">
      <c r="A310" s="47"/>
      <c r="B310" s="13" t="s">
        <v>116</v>
      </c>
      <c r="C310" s="10">
        <v>53676</v>
      </c>
      <c r="D310" s="10">
        <v>56442</v>
      </c>
      <c r="E310" s="10">
        <v>52202</v>
      </c>
    </row>
    <row r="311" spans="1:5" ht="28.5" customHeight="1">
      <c r="A311" s="47"/>
      <c r="B311" s="6" t="s">
        <v>71</v>
      </c>
      <c r="C311" s="12">
        <f t="shared" si="0"/>
        <v>13420</v>
      </c>
      <c r="D311" s="12">
        <f t="shared" si="0"/>
        <v>28099.25</v>
      </c>
      <c r="E311" s="12">
        <f t="shared" si="0"/>
        <v>223136.42</v>
      </c>
    </row>
    <row r="312" spans="1:5" ht="33" customHeight="1">
      <c r="A312" s="47"/>
      <c r="B312" s="13" t="s">
        <v>116</v>
      </c>
      <c r="C312" s="10">
        <v>13420</v>
      </c>
      <c r="D312" s="10">
        <v>28099.25</v>
      </c>
      <c r="E312" s="10">
        <v>223136.42</v>
      </c>
    </row>
    <row r="313" spans="1:5" ht="33.75" customHeight="1">
      <c r="A313" s="47"/>
      <c r="B313" s="6" t="s">
        <v>130</v>
      </c>
      <c r="C313" s="12">
        <f>C314+C315</f>
        <v>70668.45</v>
      </c>
      <c r="D313" s="12">
        <f>D314+D315</f>
        <v>70706.13</v>
      </c>
      <c r="E313" s="12">
        <f>E314+E315</f>
        <v>71367.66</v>
      </c>
    </row>
    <row r="314" spans="1:5" ht="30.75" customHeight="1">
      <c r="A314" s="47"/>
      <c r="B314" s="13" t="s">
        <v>116</v>
      </c>
      <c r="C314" s="10">
        <v>56067.75</v>
      </c>
      <c r="D314" s="10">
        <v>56128.06</v>
      </c>
      <c r="E314" s="10">
        <v>56222.7</v>
      </c>
    </row>
    <row r="315" spans="1:5" ht="30.75" customHeight="1">
      <c r="A315" s="47"/>
      <c r="B315" s="13" t="s">
        <v>119</v>
      </c>
      <c r="C315" s="10">
        <v>14600.7</v>
      </c>
      <c r="D315" s="10">
        <v>14578.07</v>
      </c>
      <c r="E315" s="10">
        <v>15144.96</v>
      </c>
    </row>
    <row r="316" spans="1:5" ht="48" customHeight="1">
      <c r="A316" s="47"/>
      <c r="B316" s="6" t="s">
        <v>5</v>
      </c>
      <c r="C316" s="12">
        <f>C239+C244+C248+C251+C258+C261+C266+C272+C276+C283+C288+C292+C297+C294+C299+C303+C309+C311+C313</f>
        <v>4285353.7700000005</v>
      </c>
      <c r="D316" s="12">
        <f>D239+D244+D248+D251+D258+D261+D266+D272+D276+D283+D288+D292+D297+D294+D299+D303+D309+D311+D313</f>
        <v>5234453.9400000004</v>
      </c>
      <c r="E316" s="12">
        <f>E239+E244+E248+E251+E258+E261+E266+E272+E276+E283+E288+E292+E297+E294+E299+E303+E309+E311+E313</f>
        <v>7530492.3100000005</v>
      </c>
    </row>
    <row r="317" spans="1:5" ht="35.25" customHeight="1">
      <c r="A317" s="39" t="s">
        <v>194</v>
      </c>
      <c r="B317" s="13" t="s">
        <v>8</v>
      </c>
      <c r="C317" s="10">
        <v>0</v>
      </c>
      <c r="D317" s="10">
        <v>0</v>
      </c>
      <c r="E317" s="10">
        <v>11995.2</v>
      </c>
    </row>
    <row r="318" spans="1:5" ht="54" customHeight="1">
      <c r="A318" s="40"/>
      <c r="B318" s="13" t="s">
        <v>66</v>
      </c>
      <c r="C318" s="10">
        <v>0</v>
      </c>
      <c r="D318" s="10">
        <v>0</v>
      </c>
      <c r="E318" s="10">
        <v>0</v>
      </c>
    </row>
    <row r="319" spans="1:5" ht="43.5" customHeight="1">
      <c r="A319" s="40"/>
      <c r="B319" s="6" t="s">
        <v>5</v>
      </c>
      <c r="C319" s="12">
        <f>C318+C317</f>
        <v>0</v>
      </c>
      <c r="D319" s="12">
        <f>D318+D317</f>
        <v>0</v>
      </c>
      <c r="E319" s="12">
        <f>E318+E317</f>
        <v>11995.2</v>
      </c>
    </row>
    <row r="320" spans="1:5" ht="34.5" customHeight="1">
      <c r="A320" s="39" t="s">
        <v>195</v>
      </c>
      <c r="B320" s="6" t="s">
        <v>12</v>
      </c>
      <c r="C320" s="10">
        <v>0</v>
      </c>
      <c r="D320" s="10">
        <v>0</v>
      </c>
      <c r="E320" s="10">
        <v>65374.8</v>
      </c>
    </row>
    <row r="321" spans="1:5" ht="51.75" customHeight="1">
      <c r="A321" s="40"/>
      <c r="B321" s="6" t="s">
        <v>5</v>
      </c>
      <c r="C321" s="12">
        <f>C320</f>
        <v>0</v>
      </c>
      <c r="D321" s="12">
        <f>D320</f>
        <v>0</v>
      </c>
      <c r="E321" s="12">
        <f>E320</f>
        <v>65374.8</v>
      </c>
    </row>
    <row r="322" spans="1:5" ht="42" customHeight="1">
      <c r="A322" s="36" t="s">
        <v>196</v>
      </c>
      <c r="B322" s="13" t="s">
        <v>56</v>
      </c>
      <c r="C322" s="10">
        <v>0</v>
      </c>
      <c r="D322" s="10">
        <v>0</v>
      </c>
      <c r="E322" s="10">
        <v>0</v>
      </c>
    </row>
    <row r="323" spans="1:5" ht="36" customHeight="1">
      <c r="A323" s="37"/>
      <c r="B323" s="13" t="s">
        <v>55</v>
      </c>
      <c r="C323" s="10">
        <v>0</v>
      </c>
      <c r="D323" s="10">
        <v>0</v>
      </c>
      <c r="E323" s="10">
        <v>125000</v>
      </c>
    </row>
    <row r="324" spans="1:5" ht="35.25" customHeight="1">
      <c r="A324" s="37"/>
      <c r="B324" s="13" t="s">
        <v>129</v>
      </c>
      <c r="C324" s="10">
        <v>0</v>
      </c>
      <c r="D324" s="10">
        <v>0</v>
      </c>
      <c r="E324" s="10">
        <v>0</v>
      </c>
    </row>
    <row r="325" spans="1:5" ht="42" customHeight="1">
      <c r="A325" s="38"/>
      <c r="B325" s="6" t="s">
        <v>5</v>
      </c>
      <c r="C325" s="12">
        <f>C323+C322+C324</f>
        <v>0</v>
      </c>
      <c r="D325" s="12">
        <f>D323+D322+D324</f>
        <v>0</v>
      </c>
      <c r="E325" s="12">
        <f>E323+E322+E324</f>
        <v>125000</v>
      </c>
    </row>
    <row r="326" spans="1:5" ht="53.25" customHeight="1">
      <c r="A326" s="41" t="s">
        <v>197</v>
      </c>
      <c r="B326" s="6" t="s">
        <v>74</v>
      </c>
      <c r="C326" s="12">
        <f>C327+C328+C329+C330+C331+C332+C333+C334+C335+C336+C337+C338+C339+C340</f>
        <v>2500676.2000000002</v>
      </c>
      <c r="D326" s="12">
        <f>D327+D328+D329+D330+D331+D332+D333+D334+D335+D336+D337+D338+D339+D340</f>
        <v>3228547.92</v>
      </c>
      <c r="E326" s="12">
        <f>E327+E328+E329+E330+E331+E332+E333+E334+E335+E336+E337+E338+E339+E340</f>
        <v>3186066.26</v>
      </c>
    </row>
    <row r="327" spans="1:5" ht="30.75" customHeight="1">
      <c r="A327" s="42"/>
      <c r="B327" s="13" t="s">
        <v>131</v>
      </c>
      <c r="C327" s="10">
        <v>189423.57</v>
      </c>
      <c r="D327" s="10">
        <v>351586.25</v>
      </c>
      <c r="E327" s="10">
        <v>299548.46000000002</v>
      </c>
    </row>
    <row r="328" spans="1:5" ht="30.75" customHeight="1">
      <c r="A328" s="42"/>
      <c r="B328" s="13" t="s">
        <v>132</v>
      </c>
      <c r="C328" s="10">
        <v>19397</v>
      </c>
      <c r="D328" s="10">
        <v>33320</v>
      </c>
      <c r="E328" s="10">
        <v>25782.54</v>
      </c>
    </row>
    <row r="329" spans="1:5" ht="30.75" customHeight="1">
      <c r="A329" s="42"/>
      <c r="B329" s="13" t="s">
        <v>133</v>
      </c>
      <c r="C329" s="10">
        <v>139537.14000000001</v>
      </c>
      <c r="D329" s="10">
        <v>134011.81</v>
      </c>
      <c r="E329" s="10">
        <v>145329.97</v>
      </c>
    </row>
    <row r="330" spans="1:5" ht="30.75" customHeight="1">
      <c r="A330" s="42"/>
      <c r="B330" s="13" t="s">
        <v>134</v>
      </c>
      <c r="C330" s="10">
        <v>103050</v>
      </c>
      <c r="D330" s="10">
        <v>102255.35</v>
      </c>
      <c r="E330" s="10">
        <v>97858.35</v>
      </c>
    </row>
    <row r="331" spans="1:5" ht="30.75" customHeight="1">
      <c r="A331" s="42"/>
      <c r="B331" s="13" t="s">
        <v>135</v>
      </c>
      <c r="C331" s="10">
        <v>16027.5</v>
      </c>
      <c r="D331" s="10">
        <v>16533.25</v>
      </c>
      <c r="E331" s="10">
        <v>15105.25</v>
      </c>
    </row>
    <row r="332" spans="1:5" ht="36.75" customHeight="1">
      <c r="A332" s="42"/>
      <c r="B332" s="13" t="s">
        <v>136</v>
      </c>
      <c r="C332" s="10">
        <v>240608.02</v>
      </c>
      <c r="D332" s="10">
        <v>585608.81000000006</v>
      </c>
      <c r="E332" s="10">
        <v>531247.99</v>
      </c>
    </row>
    <row r="333" spans="1:5" ht="30.75" customHeight="1">
      <c r="A333" s="42"/>
      <c r="B333" s="13" t="s">
        <v>137</v>
      </c>
      <c r="C333" s="10">
        <v>0</v>
      </c>
      <c r="D333" s="10">
        <v>38261.26</v>
      </c>
      <c r="E333" s="10">
        <v>56462.21</v>
      </c>
    </row>
    <row r="334" spans="1:5" ht="53.25" customHeight="1">
      <c r="A334" s="42"/>
      <c r="B334" s="13" t="s">
        <v>138</v>
      </c>
      <c r="C334" s="10">
        <v>47400</v>
      </c>
      <c r="D334" s="10">
        <v>74392</v>
      </c>
      <c r="E334" s="10">
        <v>47400</v>
      </c>
    </row>
    <row r="335" spans="1:5" ht="51.75" customHeight="1">
      <c r="A335" s="42"/>
      <c r="B335" s="13" t="s">
        <v>139</v>
      </c>
      <c r="C335" s="10">
        <v>1697734.12</v>
      </c>
      <c r="D335" s="10">
        <v>1736615.27</v>
      </c>
      <c r="E335" s="10">
        <v>1755508.62</v>
      </c>
    </row>
    <row r="336" spans="1:5" ht="51" customHeight="1">
      <c r="A336" s="42"/>
      <c r="B336" s="13" t="s">
        <v>140</v>
      </c>
      <c r="C336" s="10">
        <v>47498.85</v>
      </c>
      <c r="D336" s="10">
        <v>54525.8</v>
      </c>
      <c r="E336" s="10">
        <v>51312.800000000003</v>
      </c>
    </row>
    <row r="337" spans="1:5" ht="37.5" customHeight="1">
      <c r="A337" s="42"/>
      <c r="B337" s="13" t="s">
        <v>141</v>
      </c>
      <c r="C337" s="10">
        <v>0</v>
      </c>
      <c r="D337" s="10">
        <v>101438.12</v>
      </c>
      <c r="E337" s="10">
        <v>160510.07</v>
      </c>
    </row>
    <row r="338" spans="1:5" ht="42" customHeight="1">
      <c r="A338" s="42"/>
      <c r="B338" s="13" t="s">
        <v>142</v>
      </c>
      <c r="C338" s="10">
        <v>0</v>
      </c>
      <c r="D338" s="10">
        <v>0</v>
      </c>
      <c r="E338" s="10">
        <v>0</v>
      </c>
    </row>
    <row r="339" spans="1:5" ht="41.25" customHeight="1">
      <c r="A339" s="42"/>
      <c r="B339" s="13" t="s">
        <v>143</v>
      </c>
      <c r="C339" s="10">
        <v>0</v>
      </c>
      <c r="D339" s="10">
        <v>0</v>
      </c>
      <c r="E339" s="10">
        <v>0</v>
      </c>
    </row>
    <row r="340" spans="1:5" ht="42.75" customHeight="1">
      <c r="A340" s="42"/>
      <c r="B340" s="13" t="s">
        <v>144</v>
      </c>
      <c r="C340" s="10">
        <v>0</v>
      </c>
      <c r="D340" s="10">
        <v>0</v>
      </c>
      <c r="E340" s="10">
        <v>0</v>
      </c>
    </row>
    <row r="341" spans="1:5" ht="31.5" customHeight="1">
      <c r="A341" s="42"/>
      <c r="B341" s="6" t="s">
        <v>52</v>
      </c>
      <c r="C341" s="12">
        <f>C342+C343+C344+C345+C346+C347+C348+C349+C350+C351+C352+C353+C354+C355</f>
        <v>441713.3</v>
      </c>
      <c r="D341" s="12">
        <f>D342+D343+D344+D345+D346+D347+D348+D349+D350+D351+D352+D353+D354+D355</f>
        <v>1401878.3800000001</v>
      </c>
      <c r="E341" s="12">
        <f>E342+E343+E344+E345+E346+E347+E348+E349+E350+E351+E352+E353+E354+E355</f>
        <v>661455.87</v>
      </c>
    </row>
    <row r="342" spans="1:5" ht="30.75" customHeight="1">
      <c r="A342" s="42"/>
      <c r="B342" s="13" t="s">
        <v>131</v>
      </c>
      <c r="C342" s="10">
        <v>147238.5</v>
      </c>
      <c r="D342" s="10">
        <v>138170.79999999999</v>
      </c>
      <c r="E342" s="10">
        <v>9814.8799999999992</v>
      </c>
    </row>
    <row r="343" spans="1:5" ht="38.25" customHeight="1">
      <c r="A343" s="42"/>
      <c r="B343" s="13" t="s">
        <v>132</v>
      </c>
      <c r="C343" s="10">
        <v>0</v>
      </c>
      <c r="D343" s="10">
        <v>76728.820000000007</v>
      </c>
      <c r="E343" s="10">
        <v>51786.42</v>
      </c>
    </row>
    <row r="344" spans="1:5" ht="26.25" customHeight="1">
      <c r="A344" s="42"/>
      <c r="B344" s="13" t="s">
        <v>133</v>
      </c>
      <c r="C344" s="10">
        <v>0</v>
      </c>
      <c r="D344" s="10">
        <v>181014.39999999999</v>
      </c>
      <c r="E344" s="10">
        <v>2487.1</v>
      </c>
    </row>
    <row r="345" spans="1:5" ht="26.25" customHeight="1">
      <c r="A345" s="42"/>
      <c r="B345" s="13" t="s">
        <v>134</v>
      </c>
      <c r="C345" s="10">
        <v>0</v>
      </c>
      <c r="D345" s="10">
        <v>84070</v>
      </c>
      <c r="E345" s="10">
        <v>36800</v>
      </c>
    </row>
    <row r="346" spans="1:5" ht="26.25" customHeight="1">
      <c r="A346" s="42"/>
      <c r="B346" s="13" t="s">
        <v>135</v>
      </c>
      <c r="C346" s="10">
        <v>0</v>
      </c>
      <c r="D346" s="10">
        <v>14871.43</v>
      </c>
      <c r="E346" s="10">
        <v>14292.86</v>
      </c>
    </row>
    <row r="347" spans="1:5" ht="45" customHeight="1">
      <c r="A347" s="42"/>
      <c r="B347" s="13" t="s">
        <v>136</v>
      </c>
      <c r="C347" s="10">
        <v>71974.8</v>
      </c>
      <c r="D347" s="10">
        <v>332683.83</v>
      </c>
      <c r="E347" s="10">
        <v>25045.72</v>
      </c>
    </row>
    <row r="348" spans="1:5" ht="26.25" customHeight="1">
      <c r="A348" s="42"/>
      <c r="B348" s="13" t="s">
        <v>137</v>
      </c>
      <c r="C348" s="10">
        <v>0</v>
      </c>
      <c r="D348" s="10">
        <v>9341.5</v>
      </c>
      <c r="E348" s="10">
        <v>29750</v>
      </c>
    </row>
    <row r="349" spans="1:5" ht="54" customHeight="1">
      <c r="A349" s="42"/>
      <c r="B349" s="13" t="s">
        <v>138</v>
      </c>
      <c r="C349" s="10">
        <v>0</v>
      </c>
      <c r="D349" s="10">
        <v>0</v>
      </c>
      <c r="E349" s="10">
        <v>117000</v>
      </c>
    </row>
    <row r="350" spans="1:5" ht="50.25" customHeight="1">
      <c r="A350" s="42"/>
      <c r="B350" s="13" t="s">
        <v>139</v>
      </c>
      <c r="C350" s="10">
        <v>210000</v>
      </c>
      <c r="D350" s="10">
        <v>105000</v>
      </c>
      <c r="E350" s="10">
        <v>105000</v>
      </c>
    </row>
    <row r="351" spans="1:5" ht="53.25" customHeight="1">
      <c r="A351" s="42"/>
      <c r="B351" s="13" t="s">
        <v>140</v>
      </c>
      <c r="C351" s="10">
        <v>0</v>
      </c>
      <c r="D351" s="10">
        <v>124997.6</v>
      </c>
      <c r="E351" s="10">
        <v>114478.89</v>
      </c>
    </row>
    <row r="352" spans="1:5" ht="42" customHeight="1">
      <c r="A352" s="42"/>
      <c r="B352" s="13" t="s">
        <v>141</v>
      </c>
      <c r="C352" s="10">
        <v>12500</v>
      </c>
      <c r="D352" s="10">
        <v>25000</v>
      </c>
      <c r="E352" s="10">
        <v>0</v>
      </c>
    </row>
    <row r="353" spans="1:5" ht="43.5" customHeight="1">
      <c r="A353" s="42"/>
      <c r="B353" s="13" t="s">
        <v>142</v>
      </c>
      <c r="C353" s="10">
        <v>0</v>
      </c>
      <c r="D353" s="10">
        <v>310000</v>
      </c>
      <c r="E353" s="10">
        <v>155000</v>
      </c>
    </row>
    <row r="354" spans="1:5" ht="41.25" customHeight="1">
      <c r="A354" s="42"/>
      <c r="B354" s="13" t="s">
        <v>143</v>
      </c>
      <c r="C354" s="10">
        <v>0</v>
      </c>
      <c r="D354" s="10">
        <v>0</v>
      </c>
      <c r="E354" s="10">
        <v>0</v>
      </c>
    </row>
    <row r="355" spans="1:5" ht="43.5" customHeight="1">
      <c r="A355" s="42"/>
      <c r="B355" s="13" t="s">
        <v>144</v>
      </c>
      <c r="C355" s="10">
        <v>0</v>
      </c>
      <c r="D355" s="10">
        <v>0</v>
      </c>
      <c r="E355" s="10">
        <v>0</v>
      </c>
    </row>
    <row r="356" spans="1:5" ht="33" customHeight="1">
      <c r="A356" s="42"/>
      <c r="B356" s="6" t="s">
        <v>63</v>
      </c>
      <c r="C356" s="12">
        <f>C357+C358+C359+C360+C361+C362+C363+C364+C365+C366+C367+C368+C369+C370</f>
        <v>890810.04</v>
      </c>
      <c r="D356" s="12">
        <f>D357+D358+D359+D360+D361+D362+D363+D364+D365+D366+D367+D368+D369+D370</f>
        <v>1547471.8800000001</v>
      </c>
      <c r="E356" s="12">
        <f>E357+E358+E359+E360+E361+E362+E363+E364+E365+E366+E367+E368+E369+E370</f>
        <v>2936771.1100000003</v>
      </c>
    </row>
    <row r="357" spans="1:5" ht="34.5" customHeight="1">
      <c r="A357" s="42"/>
      <c r="B357" s="13" t="s">
        <v>131</v>
      </c>
      <c r="C357" s="10">
        <v>75022.48</v>
      </c>
      <c r="D357" s="10">
        <v>53177.32</v>
      </c>
      <c r="E357" s="10">
        <v>78911.649999999994</v>
      </c>
    </row>
    <row r="358" spans="1:5" ht="36" customHeight="1">
      <c r="A358" s="42"/>
      <c r="B358" s="13" t="s">
        <v>132</v>
      </c>
      <c r="C358" s="10">
        <v>27801.38</v>
      </c>
      <c r="D358" s="10">
        <v>27566.35</v>
      </c>
      <c r="E358" s="10">
        <v>27679.4</v>
      </c>
    </row>
    <row r="359" spans="1:5" ht="29.25" customHeight="1">
      <c r="A359" s="42"/>
      <c r="B359" s="13" t="s">
        <v>133</v>
      </c>
      <c r="C359" s="10">
        <v>4533.1000000000004</v>
      </c>
      <c r="D359" s="10">
        <v>160682.79999999999</v>
      </c>
      <c r="E359" s="10">
        <v>85887.75</v>
      </c>
    </row>
    <row r="360" spans="1:5" ht="31.5" customHeight="1">
      <c r="A360" s="42"/>
      <c r="B360" s="13" t="s">
        <v>134</v>
      </c>
      <c r="C360" s="10">
        <v>2760.4</v>
      </c>
      <c r="D360" s="10">
        <v>112086.55</v>
      </c>
      <c r="E360" s="10">
        <v>17076.349999999999</v>
      </c>
    </row>
    <row r="361" spans="1:5" ht="31.5" customHeight="1">
      <c r="A361" s="42"/>
      <c r="B361" s="13" t="s">
        <v>135</v>
      </c>
      <c r="C361" s="10">
        <v>0</v>
      </c>
      <c r="D361" s="10">
        <v>23038.15</v>
      </c>
      <c r="E361" s="10">
        <v>11758.15</v>
      </c>
    </row>
    <row r="362" spans="1:5" ht="31.5" customHeight="1">
      <c r="A362" s="42"/>
      <c r="B362" s="13" t="s">
        <v>136</v>
      </c>
      <c r="C362" s="10">
        <v>0</v>
      </c>
      <c r="D362" s="10">
        <v>288497.51</v>
      </c>
      <c r="E362" s="10">
        <v>656396.56000000006</v>
      </c>
    </row>
    <row r="363" spans="1:5" ht="54.75" customHeight="1">
      <c r="A363" s="42"/>
      <c r="B363" s="13" t="s">
        <v>138</v>
      </c>
      <c r="C363" s="10">
        <v>0</v>
      </c>
      <c r="D363" s="10">
        <v>125011.4</v>
      </c>
      <c r="E363" s="10">
        <v>146182.5</v>
      </c>
    </row>
    <row r="364" spans="1:5" ht="47.25" customHeight="1">
      <c r="A364" s="42"/>
      <c r="B364" s="13" t="s">
        <v>139</v>
      </c>
      <c r="C364" s="10">
        <v>630000</v>
      </c>
      <c r="D364" s="10">
        <v>643207.5</v>
      </c>
      <c r="E364" s="10">
        <v>1585475</v>
      </c>
    </row>
    <row r="365" spans="1:5" ht="66" customHeight="1">
      <c r="A365" s="42"/>
      <c r="B365" s="13" t="s">
        <v>145</v>
      </c>
      <c r="C365" s="10">
        <v>0</v>
      </c>
      <c r="D365" s="10">
        <v>0</v>
      </c>
      <c r="E365" s="10">
        <v>0</v>
      </c>
    </row>
    <row r="366" spans="1:5" ht="52.5" customHeight="1">
      <c r="A366" s="42"/>
      <c r="B366" s="13" t="s">
        <v>140</v>
      </c>
      <c r="C366" s="10">
        <v>150692.68</v>
      </c>
      <c r="D366" s="10">
        <v>113549.8</v>
      </c>
      <c r="E366" s="10">
        <v>15916.25</v>
      </c>
    </row>
    <row r="367" spans="1:5" ht="42.75" customHeight="1">
      <c r="A367" s="42"/>
      <c r="B367" s="6" t="s">
        <v>141</v>
      </c>
      <c r="C367" s="10">
        <v>0</v>
      </c>
      <c r="D367" s="10">
        <v>654.5</v>
      </c>
      <c r="E367" s="10">
        <v>1487.5</v>
      </c>
    </row>
    <row r="368" spans="1:5" ht="36" customHeight="1">
      <c r="A368" s="42"/>
      <c r="B368" s="13" t="s">
        <v>142</v>
      </c>
      <c r="C368" s="10">
        <v>0</v>
      </c>
      <c r="D368" s="10">
        <v>0</v>
      </c>
      <c r="E368" s="10">
        <v>310000</v>
      </c>
    </row>
    <row r="369" spans="1:5" ht="31.5" customHeight="1">
      <c r="A369" s="42"/>
      <c r="B369" s="13" t="s">
        <v>143</v>
      </c>
      <c r="C369" s="10">
        <v>0</v>
      </c>
      <c r="D369" s="10">
        <v>0</v>
      </c>
      <c r="E369" s="10">
        <v>0</v>
      </c>
    </row>
    <row r="370" spans="1:5" ht="48.75" customHeight="1">
      <c r="A370" s="42"/>
      <c r="B370" s="13" t="s">
        <v>144</v>
      </c>
      <c r="C370" s="10">
        <v>0</v>
      </c>
      <c r="D370" s="10">
        <v>0</v>
      </c>
      <c r="E370" s="10">
        <v>0</v>
      </c>
    </row>
    <row r="371" spans="1:5" ht="40.5" customHeight="1">
      <c r="A371" s="42"/>
      <c r="B371" s="6" t="s">
        <v>53</v>
      </c>
      <c r="C371" s="12">
        <f>C372+C373+C374+C375+C376+C377+C378</f>
        <v>166672.15</v>
      </c>
      <c r="D371" s="12">
        <f>D372+D373+D374+D375+D376+D377+D378</f>
        <v>251182.62</v>
      </c>
      <c r="E371" s="12">
        <f>E372+E373+E374+E375+E376+E377+E378</f>
        <v>206294.5</v>
      </c>
    </row>
    <row r="372" spans="1:5" ht="33" customHeight="1">
      <c r="A372" s="42"/>
      <c r="B372" s="13" t="s">
        <v>131</v>
      </c>
      <c r="C372" s="10">
        <v>58496.15</v>
      </c>
      <c r="D372" s="10">
        <v>57114.95</v>
      </c>
      <c r="E372" s="10">
        <v>58066.9</v>
      </c>
    </row>
    <row r="373" spans="1:5" ht="36" customHeight="1">
      <c r="A373" s="42"/>
      <c r="B373" s="13" t="s">
        <v>132</v>
      </c>
      <c r="C373" s="10">
        <v>18802</v>
      </c>
      <c r="D373" s="10">
        <v>19051.900000000001</v>
      </c>
      <c r="E373" s="10">
        <v>18207</v>
      </c>
    </row>
    <row r="374" spans="1:5" ht="33.75" customHeight="1">
      <c r="A374" s="42"/>
      <c r="B374" s="13" t="s">
        <v>133</v>
      </c>
      <c r="C374" s="10">
        <v>32380</v>
      </c>
      <c r="D374" s="10">
        <v>32720</v>
      </c>
      <c r="E374" s="10">
        <v>32060</v>
      </c>
    </row>
    <row r="375" spans="1:5" ht="33.75" customHeight="1">
      <c r="A375" s="42"/>
      <c r="B375" s="13" t="s">
        <v>134</v>
      </c>
      <c r="C375" s="10">
        <v>44132</v>
      </c>
      <c r="D375" s="10">
        <v>44474.78</v>
      </c>
      <c r="E375" s="10">
        <v>43200</v>
      </c>
    </row>
    <row r="376" spans="1:5" ht="33.75" customHeight="1">
      <c r="A376" s="42"/>
      <c r="B376" s="13" t="s">
        <v>135</v>
      </c>
      <c r="C376" s="10">
        <v>12862</v>
      </c>
      <c r="D376" s="10">
        <v>12670.3</v>
      </c>
      <c r="E376" s="10">
        <v>12468</v>
      </c>
    </row>
    <row r="377" spans="1:5" ht="33.75" customHeight="1">
      <c r="A377" s="42"/>
      <c r="B377" s="13" t="s">
        <v>137</v>
      </c>
      <c r="C377" s="10">
        <v>0</v>
      </c>
      <c r="D377" s="10">
        <v>0</v>
      </c>
      <c r="E377" s="10">
        <v>0</v>
      </c>
    </row>
    <row r="378" spans="1:5" ht="43.5" customHeight="1">
      <c r="A378" s="42"/>
      <c r="B378" s="13" t="s">
        <v>140</v>
      </c>
      <c r="C378" s="10">
        <v>0</v>
      </c>
      <c r="D378" s="10">
        <v>85150.69</v>
      </c>
      <c r="E378" s="10">
        <v>42292.6</v>
      </c>
    </row>
    <row r="379" spans="1:5" ht="36" customHeight="1">
      <c r="A379" s="42"/>
      <c r="B379" s="6" t="s">
        <v>65</v>
      </c>
      <c r="C379" s="12">
        <f>C380+C381</f>
        <v>6467.65</v>
      </c>
      <c r="D379" s="12">
        <f>D380+D381</f>
        <v>6774.5</v>
      </c>
      <c r="E379" s="12">
        <f>E380+E381</f>
        <v>25390.2</v>
      </c>
    </row>
    <row r="380" spans="1:5" ht="36" customHeight="1">
      <c r="A380" s="42"/>
      <c r="B380" s="13" t="s">
        <v>131</v>
      </c>
      <c r="C380" s="10">
        <v>6467.65</v>
      </c>
      <c r="D380" s="10">
        <v>6774.5</v>
      </c>
      <c r="E380" s="10">
        <v>5790.2</v>
      </c>
    </row>
    <row r="381" spans="1:5" ht="27.75" customHeight="1">
      <c r="A381" s="42"/>
      <c r="B381" s="13" t="s">
        <v>133</v>
      </c>
      <c r="C381" s="10">
        <v>0</v>
      </c>
      <c r="D381" s="10">
        <v>0</v>
      </c>
      <c r="E381" s="10">
        <v>19600</v>
      </c>
    </row>
    <row r="382" spans="1:5" ht="34.5" customHeight="1">
      <c r="A382" s="42"/>
      <c r="B382" s="6" t="s">
        <v>12</v>
      </c>
      <c r="C382" s="12">
        <f>C383+C384+C385+C386+C387</f>
        <v>0</v>
      </c>
      <c r="D382" s="12">
        <f>D383+D384+D385+D386+D387</f>
        <v>130138.95</v>
      </c>
      <c r="E382" s="12">
        <f>E383+E384+E385+E386+E387</f>
        <v>383244.17</v>
      </c>
    </row>
    <row r="383" spans="1:5" ht="30.75" customHeight="1">
      <c r="A383" s="42"/>
      <c r="B383" s="13" t="s">
        <v>132</v>
      </c>
      <c r="C383" s="10">
        <v>0</v>
      </c>
      <c r="D383" s="10">
        <v>0</v>
      </c>
      <c r="E383" s="10">
        <v>65152.5</v>
      </c>
    </row>
    <row r="384" spans="1:5" ht="27.75" customHeight="1">
      <c r="A384" s="42"/>
      <c r="B384" s="13" t="s">
        <v>133</v>
      </c>
      <c r="C384" s="10">
        <v>0</v>
      </c>
      <c r="D384" s="10">
        <v>57660</v>
      </c>
      <c r="E384" s="10">
        <v>49192.22</v>
      </c>
    </row>
    <row r="385" spans="1:5" ht="27.75" customHeight="1">
      <c r="A385" s="42"/>
      <c r="B385" s="13" t="s">
        <v>134</v>
      </c>
      <c r="C385" s="10">
        <v>0</v>
      </c>
      <c r="D385" s="10">
        <v>61760</v>
      </c>
      <c r="E385" s="10">
        <v>157815</v>
      </c>
    </row>
    <row r="386" spans="1:5" ht="30.75" customHeight="1">
      <c r="A386" s="42"/>
      <c r="B386" s="13" t="s">
        <v>135</v>
      </c>
      <c r="C386" s="10">
        <v>0</v>
      </c>
      <c r="D386" s="10">
        <v>9231.4500000000007</v>
      </c>
      <c r="E386" s="10">
        <v>41880</v>
      </c>
    </row>
    <row r="387" spans="1:5" ht="60.75" customHeight="1">
      <c r="A387" s="42"/>
      <c r="B387" s="13" t="s">
        <v>140</v>
      </c>
      <c r="C387" s="10">
        <v>0</v>
      </c>
      <c r="D387" s="10">
        <v>1487.5</v>
      </c>
      <c r="E387" s="10">
        <v>69204.45</v>
      </c>
    </row>
    <row r="388" spans="1:5" ht="39" customHeight="1">
      <c r="A388" s="42"/>
      <c r="B388" s="6" t="s">
        <v>55</v>
      </c>
      <c r="C388" s="12">
        <f>C389+C390+C391</f>
        <v>97012.74</v>
      </c>
      <c r="D388" s="12">
        <f>D389+D390+D391</f>
        <v>177463.56</v>
      </c>
      <c r="E388" s="12">
        <f>E389+E390+E391</f>
        <v>302412.68</v>
      </c>
    </row>
    <row r="389" spans="1:5" ht="50.25" customHeight="1">
      <c r="A389" s="42"/>
      <c r="B389" s="13" t="s">
        <v>146</v>
      </c>
      <c r="C389" s="10">
        <v>97012.74</v>
      </c>
      <c r="D389" s="10">
        <v>177463.56</v>
      </c>
      <c r="E389" s="10">
        <v>210562.27</v>
      </c>
    </row>
    <row r="390" spans="1:5" ht="36" customHeight="1">
      <c r="A390" s="42"/>
      <c r="B390" s="13" t="s">
        <v>137</v>
      </c>
      <c r="C390" s="10">
        <v>0</v>
      </c>
      <c r="D390" s="10">
        <v>0</v>
      </c>
      <c r="E390" s="10">
        <v>0</v>
      </c>
    </row>
    <row r="391" spans="1:5" ht="50.25" customHeight="1">
      <c r="A391" s="42"/>
      <c r="B391" s="13" t="s">
        <v>147</v>
      </c>
      <c r="C391" s="10">
        <v>0</v>
      </c>
      <c r="D391" s="10">
        <v>0</v>
      </c>
      <c r="E391" s="10">
        <v>91850.41</v>
      </c>
    </row>
    <row r="392" spans="1:5" ht="39" customHeight="1">
      <c r="A392" s="42"/>
      <c r="B392" s="6" t="s">
        <v>120</v>
      </c>
      <c r="C392" s="12">
        <f>C393</f>
        <v>0</v>
      </c>
      <c r="D392" s="12">
        <f>D393</f>
        <v>0</v>
      </c>
      <c r="E392" s="12">
        <f>E393</f>
        <v>0</v>
      </c>
    </row>
    <row r="393" spans="1:5" ht="30.75" customHeight="1">
      <c r="A393" s="42"/>
      <c r="B393" s="13" t="s">
        <v>137</v>
      </c>
      <c r="C393" s="10">
        <v>0</v>
      </c>
      <c r="D393" s="10">
        <v>0</v>
      </c>
      <c r="E393" s="10">
        <v>0</v>
      </c>
    </row>
    <row r="394" spans="1:5" ht="41.25" customHeight="1">
      <c r="A394" s="42"/>
      <c r="B394" s="21" t="s">
        <v>124</v>
      </c>
      <c r="C394" s="12">
        <f>C395+C396</f>
        <v>19350.59</v>
      </c>
      <c r="D394" s="12">
        <f>D395+D396</f>
        <v>81872.259999999995</v>
      </c>
      <c r="E394" s="12">
        <f>E395+E396</f>
        <v>175698.95</v>
      </c>
    </row>
    <row r="395" spans="1:5" ht="30.75" customHeight="1">
      <c r="A395" s="42"/>
      <c r="B395" s="13" t="s">
        <v>131</v>
      </c>
      <c r="C395" s="10">
        <v>19350.59</v>
      </c>
      <c r="D395" s="10">
        <v>44508.38</v>
      </c>
      <c r="E395" s="10">
        <v>130991.35</v>
      </c>
    </row>
    <row r="396" spans="1:5" ht="30.75" customHeight="1">
      <c r="A396" s="42"/>
      <c r="B396" s="13" t="s">
        <v>133</v>
      </c>
      <c r="C396" s="10">
        <v>0</v>
      </c>
      <c r="D396" s="10">
        <v>37363.879999999997</v>
      </c>
      <c r="E396" s="10">
        <v>44707.6</v>
      </c>
    </row>
    <row r="397" spans="1:5" ht="30.75" customHeight="1">
      <c r="A397" s="42"/>
      <c r="B397" s="6" t="s">
        <v>22</v>
      </c>
      <c r="C397" s="12">
        <f>C398+C399+C400+C401+C402+C403+C404+C405+C406+C407+C408+C409+C410+C411+C412+C413</f>
        <v>104364.8</v>
      </c>
      <c r="D397" s="12">
        <f>D398+D399+D400+D401+D402+D403+D404+D405+D406+D407+D408+D409+D410+D411+D412+D413</f>
        <v>2666473.5499999998</v>
      </c>
      <c r="E397" s="12">
        <f>E398+E399+E400+E401+E402+E403+E404+E405+E406+E407+E408+E409+E410+E411+E412+E413</f>
        <v>3648810.7</v>
      </c>
    </row>
    <row r="398" spans="1:5" ht="29.25" customHeight="1">
      <c r="A398" s="42"/>
      <c r="B398" s="13" t="s">
        <v>131</v>
      </c>
      <c r="C398" s="10">
        <v>3213</v>
      </c>
      <c r="D398" s="10">
        <v>5675.48</v>
      </c>
      <c r="E398" s="10">
        <v>10057.530000000001</v>
      </c>
    </row>
    <row r="399" spans="1:5" ht="33.75" customHeight="1">
      <c r="A399" s="42"/>
      <c r="B399" s="13" t="s">
        <v>132</v>
      </c>
      <c r="C399" s="10">
        <v>0</v>
      </c>
      <c r="D399" s="10">
        <v>34819.03</v>
      </c>
      <c r="E399" s="10">
        <v>0</v>
      </c>
    </row>
    <row r="400" spans="1:5" ht="32.25" customHeight="1">
      <c r="A400" s="42"/>
      <c r="B400" s="13" t="s">
        <v>133</v>
      </c>
      <c r="C400" s="10">
        <v>0</v>
      </c>
      <c r="D400" s="10">
        <v>13566</v>
      </c>
      <c r="E400" s="10">
        <v>0</v>
      </c>
    </row>
    <row r="401" spans="1:5" ht="27.75" customHeight="1">
      <c r="A401" s="42"/>
      <c r="B401" s="13" t="s">
        <v>134</v>
      </c>
      <c r="C401" s="10">
        <v>0</v>
      </c>
      <c r="D401" s="10">
        <v>14432</v>
      </c>
      <c r="E401" s="10">
        <v>0</v>
      </c>
    </row>
    <row r="402" spans="1:5" ht="36" customHeight="1">
      <c r="A402" s="42"/>
      <c r="B402" s="13" t="s">
        <v>135</v>
      </c>
      <c r="C402" s="10">
        <v>0</v>
      </c>
      <c r="D402" s="10">
        <v>0</v>
      </c>
      <c r="E402" s="10">
        <v>0</v>
      </c>
    </row>
    <row r="403" spans="1:5" ht="36" customHeight="1">
      <c r="A403" s="42"/>
      <c r="B403" s="13" t="s">
        <v>136</v>
      </c>
      <c r="C403" s="10">
        <v>81472</v>
      </c>
      <c r="D403" s="10">
        <v>422184.82</v>
      </c>
      <c r="E403" s="10">
        <v>809266.9</v>
      </c>
    </row>
    <row r="404" spans="1:5" ht="34.5" customHeight="1">
      <c r="A404" s="42"/>
      <c r="B404" s="13" t="s">
        <v>146</v>
      </c>
      <c r="C404" s="10">
        <v>0</v>
      </c>
      <c r="D404" s="10">
        <v>0</v>
      </c>
      <c r="E404" s="10">
        <v>21063</v>
      </c>
    </row>
    <row r="405" spans="1:5" ht="30.75" customHeight="1">
      <c r="A405" s="42"/>
      <c r="B405" s="13" t="s">
        <v>137</v>
      </c>
      <c r="C405" s="10">
        <v>0</v>
      </c>
      <c r="D405" s="10">
        <v>14034</v>
      </c>
      <c r="E405" s="10">
        <v>3700</v>
      </c>
    </row>
    <row r="406" spans="1:5" ht="39.75" customHeight="1">
      <c r="A406" s="42"/>
      <c r="B406" s="13" t="s">
        <v>147</v>
      </c>
      <c r="C406" s="10">
        <v>0</v>
      </c>
      <c r="D406" s="10">
        <v>0</v>
      </c>
      <c r="E406" s="10">
        <v>0</v>
      </c>
    </row>
    <row r="407" spans="1:5" ht="48" customHeight="1">
      <c r="A407" s="42"/>
      <c r="B407" s="13" t="s">
        <v>138</v>
      </c>
      <c r="C407" s="10">
        <v>9520</v>
      </c>
      <c r="D407" s="10">
        <v>356640.23</v>
      </c>
      <c r="E407" s="10">
        <v>77490</v>
      </c>
    </row>
    <row r="408" spans="1:5" ht="48" customHeight="1">
      <c r="A408" s="42"/>
      <c r="B408" s="13" t="s">
        <v>139</v>
      </c>
      <c r="C408" s="10">
        <v>5259.8</v>
      </c>
      <c r="D408" s="10">
        <v>1775721.99</v>
      </c>
      <c r="E408" s="10">
        <v>2555403.2000000002</v>
      </c>
    </row>
    <row r="409" spans="1:5" ht="46.5" customHeight="1">
      <c r="A409" s="42"/>
      <c r="B409" s="13" t="s">
        <v>140</v>
      </c>
      <c r="C409" s="10">
        <v>0</v>
      </c>
      <c r="D409" s="10">
        <v>0</v>
      </c>
      <c r="E409" s="10">
        <v>171830.07</v>
      </c>
    </row>
    <row r="410" spans="1:5" ht="42.75" customHeight="1">
      <c r="A410" s="42"/>
      <c r="B410" s="13" t="s">
        <v>141</v>
      </c>
      <c r="C410" s="10">
        <v>4900</v>
      </c>
      <c r="D410" s="10">
        <v>29400</v>
      </c>
      <c r="E410" s="10">
        <v>0</v>
      </c>
    </row>
    <row r="411" spans="1:5" ht="32.25" customHeight="1">
      <c r="A411" s="42"/>
      <c r="B411" s="13" t="s">
        <v>142</v>
      </c>
      <c r="C411" s="10">
        <v>0</v>
      </c>
      <c r="D411" s="10">
        <v>0</v>
      </c>
      <c r="E411" s="10">
        <v>0</v>
      </c>
    </row>
    <row r="412" spans="1:5" ht="35.25" customHeight="1">
      <c r="A412" s="42"/>
      <c r="B412" s="13" t="s">
        <v>143</v>
      </c>
      <c r="C412" s="10">
        <v>0</v>
      </c>
      <c r="D412" s="10">
        <v>0</v>
      </c>
      <c r="E412" s="10">
        <v>0</v>
      </c>
    </row>
    <row r="413" spans="1:5" ht="35.25" customHeight="1">
      <c r="A413" s="42"/>
      <c r="B413" s="13" t="s">
        <v>144</v>
      </c>
      <c r="C413" s="10">
        <v>0</v>
      </c>
      <c r="D413" s="10">
        <v>0</v>
      </c>
      <c r="E413" s="10">
        <v>0</v>
      </c>
    </row>
    <row r="414" spans="1:5" ht="30.75" customHeight="1">
      <c r="A414" s="42"/>
      <c r="B414" s="6" t="s">
        <v>71</v>
      </c>
      <c r="C414" s="12">
        <f>C415+C416+C417+C418+C419+C420+C421+C422+C423+C424+C425+C426</f>
        <v>1517380.3599999999</v>
      </c>
      <c r="D414" s="12">
        <f>D415+D416+D417+D418+D419+D420+D421+D422+D423+D424+D425+D426</f>
        <v>1548871.8</v>
      </c>
      <c r="E414" s="12">
        <f>E415+E416+E417+E418+E419+E420+E421+E422+E423+E424+E425+E426</f>
        <v>2906222.02</v>
      </c>
    </row>
    <row r="415" spans="1:5" ht="32.25" customHeight="1">
      <c r="A415" s="42"/>
      <c r="B415" s="13" t="s">
        <v>131</v>
      </c>
      <c r="C415" s="10">
        <v>4329.47</v>
      </c>
      <c r="D415" s="10">
        <v>7430.77</v>
      </c>
      <c r="E415" s="10">
        <v>26434.51</v>
      </c>
    </row>
    <row r="416" spans="1:5" ht="38.25" customHeight="1">
      <c r="A416" s="42"/>
      <c r="B416" s="13" t="s">
        <v>132</v>
      </c>
      <c r="C416" s="10">
        <v>0</v>
      </c>
      <c r="D416" s="10">
        <v>0</v>
      </c>
      <c r="E416" s="10">
        <v>0</v>
      </c>
    </row>
    <row r="417" spans="1:5" ht="33" customHeight="1">
      <c r="A417" s="42"/>
      <c r="B417" s="13" t="s">
        <v>133</v>
      </c>
      <c r="C417" s="10">
        <v>22275</v>
      </c>
      <c r="D417" s="10">
        <v>24349.200000000001</v>
      </c>
      <c r="E417" s="10">
        <v>23891.4</v>
      </c>
    </row>
    <row r="418" spans="1:5" ht="36.75" customHeight="1">
      <c r="A418" s="42"/>
      <c r="B418" s="13" t="s">
        <v>134</v>
      </c>
      <c r="C418" s="10">
        <v>0</v>
      </c>
      <c r="D418" s="10">
        <v>0</v>
      </c>
      <c r="E418" s="10">
        <v>14820</v>
      </c>
    </row>
    <row r="419" spans="1:5" ht="42" customHeight="1">
      <c r="A419" s="42"/>
      <c r="B419" s="13" t="s">
        <v>135</v>
      </c>
      <c r="C419" s="10">
        <v>0</v>
      </c>
      <c r="D419" s="10">
        <v>0</v>
      </c>
      <c r="E419" s="10">
        <v>12399.84</v>
      </c>
    </row>
    <row r="420" spans="1:5" ht="38.25" customHeight="1">
      <c r="A420" s="42"/>
      <c r="B420" s="13" t="s">
        <v>136</v>
      </c>
      <c r="C420" s="10">
        <v>147994.56</v>
      </c>
      <c r="D420" s="10">
        <v>147730.82</v>
      </c>
      <c r="E420" s="10">
        <v>298028.99</v>
      </c>
    </row>
    <row r="421" spans="1:5" ht="34.5" customHeight="1">
      <c r="A421" s="42"/>
      <c r="B421" s="13" t="s">
        <v>146</v>
      </c>
      <c r="C421" s="10">
        <v>5025.91</v>
      </c>
      <c r="D421" s="10">
        <v>0</v>
      </c>
      <c r="E421" s="10">
        <v>0</v>
      </c>
    </row>
    <row r="422" spans="1:5" ht="30.75" customHeight="1">
      <c r="A422" s="42"/>
      <c r="B422" s="13" t="s">
        <v>137</v>
      </c>
      <c r="C422" s="10">
        <v>0</v>
      </c>
      <c r="D422" s="10">
        <v>0</v>
      </c>
      <c r="E422" s="10">
        <v>0</v>
      </c>
    </row>
    <row r="423" spans="1:5" ht="46.5" customHeight="1">
      <c r="A423" s="42"/>
      <c r="B423" s="13" t="s">
        <v>138</v>
      </c>
      <c r="C423" s="10">
        <v>21500</v>
      </c>
      <c r="D423" s="10">
        <v>799.68</v>
      </c>
      <c r="E423" s="10">
        <v>79500</v>
      </c>
    </row>
    <row r="424" spans="1:5" ht="75.75" customHeight="1">
      <c r="A424" s="42"/>
      <c r="B424" s="13" t="s">
        <v>139</v>
      </c>
      <c r="C424" s="10">
        <v>1313280.42</v>
      </c>
      <c r="D424" s="10">
        <v>1324477.8700000001</v>
      </c>
      <c r="E424" s="10">
        <v>2309640.84</v>
      </c>
    </row>
    <row r="425" spans="1:5" ht="46.5" customHeight="1">
      <c r="A425" s="42"/>
      <c r="B425" s="13" t="s">
        <v>140</v>
      </c>
      <c r="C425" s="10">
        <v>0</v>
      </c>
      <c r="D425" s="10">
        <v>35295.96</v>
      </c>
      <c r="E425" s="10">
        <v>132718.94</v>
      </c>
    </row>
    <row r="426" spans="1:5" ht="41.25" customHeight="1">
      <c r="A426" s="42"/>
      <c r="B426" s="13" t="s">
        <v>141</v>
      </c>
      <c r="C426" s="10">
        <v>2975</v>
      </c>
      <c r="D426" s="10">
        <v>8787.5</v>
      </c>
      <c r="E426" s="10">
        <v>8787.5</v>
      </c>
    </row>
    <row r="427" spans="1:5" ht="30.75" customHeight="1">
      <c r="A427" s="42"/>
      <c r="B427" s="6" t="s">
        <v>128</v>
      </c>
      <c r="C427" s="12">
        <f>C428+C429+C430+C431+C432+C433+C434+C435+C436+C437+C438+C439+C440+C441</f>
        <v>195095.52000000002</v>
      </c>
      <c r="D427" s="12">
        <f>D428+D429+D430+D431+D432+D433+D434+D435+D436+D437+D438+D439+D440+D441</f>
        <v>107665.31</v>
      </c>
      <c r="E427" s="12">
        <f>E428+E429+E430+E431+E432+E433+E434+E435+E436+E437+E438+E439+E440+E441</f>
        <v>2031877.54</v>
      </c>
    </row>
    <row r="428" spans="1:5" ht="35.25" customHeight="1">
      <c r="A428" s="42"/>
      <c r="B428" s="13" t="s">
        <v>131</v>
      </c>
      <c r="C428" s="10">
        <v>7160.62</v>
      </c>
      <c r="D428" s="10">
        <v>38645.43</v>
      </c>
      <c r="E428" s="10">
        <v>24733.71</v>
      </c>
    </row>
    <row r="429" spans="1:5" ht="32.25" customHeight="1">
      <c r="A429" s="42"/>
      <c r="B429" s="13" t="s">
        <v>133</v>
      </c>
      <c r="C429" s="10">
        <v>0</v>
      </c>
      <c r="D429" s="10">
        <v>269.32</v>
      </c>
      <c r="E429" s="10">
        <v>33357.410000000003</v>
      </c>
    </row>
    <row r="430" spans="1:5" ht="32.25" customHeight="1">
      <c r="A430" s="42"/>
      <c r="B430" s="13" t="s">
        <v>134</v>
      </c>
      <c r="C430" s="10">
        <v>0</v>
      </c>
      <c r="D430" s="10">
        <v>0</v>
      </c>
      <c r="E430" s="10">
        <v>52464</v>
      </c>
    </row>
    <row r="431" spans="1:5" ht="39.75" customHeight="1">
      <c r="A431" s="42"/>
      <c r="B431" s="13" t="s">
        <v>135</v>
      </c>
      <c r="C431" s="10">
        <v>0</v>
      </c>
      <c r="D431" s="10">
        <v>0</v>
      </c>
      <c r="E431" s="10">
        <v>35702.43</v>
      </c>
    </row>
    <row r="432" spans="1:5" ht="36" customHeight="1">
      <c r="A432" s="42"/>
      <c r="B432" s="13" t="s">
        <v>136</v>
      </c>
      <c r="C432" s="10">
        <v>12743.6</v>
      </c>
      <c r="D432" s="10">
        <v>66611.8</v>
      </c>
      <c r="E432" s="10">
        <v>461411.71</v>
      </c>
    </row>
    <row r="433" spans="1:5" ht="34.5" customHeight="1">
      <c r="A433" s="42"/>
      <c r="B433" s="13" t="s">
        <v>146</v>
      </c>
      <c r="C433" s="10">
        <v>1594.6</v>
      </c>
      <c r="D433" s="10">
        <v>1725.5</v>
      </c>
      <c r="E433" s="10">
        <v>41398.58</v>
      </c>
    </row>
    <row r="434" spans="1:5" ht="30.75" customHeight="1">
      <c r="A434" s="42"/>
      <c r="B434" s="13" t="s">
        <v>137</v>
      </c>
      <c r="C434" s="10">
        <v>0</v>
      </c>
      <c r="D434" s="10">
        <v>413.26</v>
      </c>
      <c r="E434" s="10">
        <v>44689.48</v>
      </c>
    </row>
    <row r="435" spans="1:5" ht="33" customHeight="1">
      <c r="A435" s="42"/>
      <c r="B435" s="13" t="s">
        <v>147</v>
      </c>
      <c r="C435" s="10">
        <v>0</v>
      </c>
      <c r="D435" s="10">
        <v>0</v>
      </c>
      <c r="E435" s="10">
        <v>0</v>
      </c>
    </row>
    <row r="436" spans="1:5" ht="60.75" customHeight="1">
      <c r="A436" s="42"/>
      <c r="B436" s="13" t="s">
        <v>138</v>
      </c>
      <c r="C436" s="10">
        <v>0</v>
      </c>
      <c r="D436" s="10">
        <v>0</v>
      </c>
      <c r="E436" s="10">
        <v>116975</v>
      </c>
    </row>
    <row r="437" spans="1:5" ht="53.25" customHeight="1">
      <c r="A437" s="42"/>
      <c r="B437" s="13" t="s">
        <v>139</v>
      </c>
      <c r="C437" s="10">
        <v>173596.7</v>
      </c>
      <c r="D437" s="10">
        <v>0</v>
      </c>
      <c r="E437" s="10">
        <v>1193290.22</v>
      </c>
    </row>
    <row r="438" spans="1:5" ht="36.75" customHeight="1">
      <c r="A438" s="42"/>
      <c r="B438" s="13" t="s">
        <v>141</v>
      </c>
      <c r="C438" s="10">
        <v>0</v>
      </c>
      <c r="D438" s="10">
        <v>0</v>
      </c>
      <c r="E438" s="10">
        <v>27855</v>
      </c>
    </row>
    <row r="439" spans="1:5" ht="43.5" customHeight="1">
      <c r="A439" s="42"/>
      <c r="B439" s="13" t="s">
        <v>142</v>
      </c>
      <c r="C439" s="10">
        <v>0</v>
      </c>
      <c r="D439" s="10">
        <v>0</v>
      </c>
      <c r="E439" s="10">
        <v>0</v>
      </c>
    </row>
    <row r="440" spans="1:5" ht="41.25" customHeight="1">
      <c r="A440" s="42"/>
      <c r="B440" s="13" t="s">
        <v>143</v>
      </c>
      <c r="C440" s="10">
        <v>0</v>
      </c>
      <c r="D440" s="10">
        <v>0</v>
      </c>
      <c r="E440" s="10">
        <v>0</v>
      </c>
    </row>
    <row r="441" spans="1:5" ht="33.75" customHeight="1">
      <c r="A441" s="42"/>
      <c r="B441" s="13" t="s">
        <v>144</v>
      </c>
      <c r="C441" s="10">
        <v>0</v>
      </c>
      <c r="D441" s="10">
        <v>0</v>
      </c>
      <c r="E441" s="10">
        <v>0</v>
      </c>
    </row>
    <row r="442" spans="1:5" ht="40.5" customHeight="1">
      <c r="A442" s="43"/>
      <c r="B442" s="6" t="s">
        <v>5</v>
      </c>
      <c r="C442" s="15">
        <f>C326+C341+C356+C371+C379+C382+C388+C392+C394+C397+C414+C427</f>
        <v>5939543.3499999996</v>
      </c>
      <c r="D442" s="15">
        <f>D326+D341+D356+D371+D379+D382+D388+D392+D394+D397+D414+D427</f>
        <v>11148340.73</v>
      </c>
      <c r="E442" s="15">
        <f>E326+E341+E356+E371+E379+E382+E388+E392+E394+E397+E414+E427</f>
        <v>16464244</v>
      </c>
    </row>
    <row r="443" spans="1:5" ht="33" customHeight="1">
      <c r="A443" s="33" t="s">
        <v>198</v>
      </c>
      <c r="B443" s="6" t="s">
        <v>52</v>
      </c>
      <c r="C443" s="12">
        <f>C444+C445+C446+C447+C448+C449+C450+C451</f>
        <v>75088.800000000003</v>
      </c>
      <c r="D443" s="12">
        <f>D444+D445+D446+D447+D448+D449+D450+D451</f>
        <v>300012.3</v>
      </c>
      <c r="E443" s="12">
        <f>E444+E445+E446+E447+E448+E449+E450+E451</f>
        <v>213813.15</v>
      </c>
    </row>
    <row r="444" spans="1:5" ht="29.25" customHeight="1">
      <c r="A444" s="34"/>
      <c r="B444" s="22" t="s">
        <v>148</v>
      </c>
      <c r="C444" s="10">
        <v>66648.800000000003</v>
      </c>
      <c r="D444" s="10">
        <v>292012.3</v>
      </c>
      <c r="E444" s="10">
        <v>179348.5</v>
      </c>
    </row>
    <row r="445" spans="1:5" ht="29.25" customHeight="1">
      <c r="A445" s="34"/>
      <c r="B445" s="22" t="s">
        <v>149</v>
      </c>
      <c r="C445" s="10">
        <v>0</v>
      </c>
      <c r="D445" s="10">
        <v>0</v>
      </c>
      <c r="E445" s="10">
        <v>0</v>
      </c>
    </row>
    <row r="446" spans="1:5" ht="29.25" customHeight="1">
      <c r="A446" s="34"/>
      <c r="B446" s="22" t="s">
        <v>150</v>
      </c>
      <c r="C446" s="10">
        <v>0</v>
      </c>
      <c r="D446" s="10">
        <v>3800</v>
      </c>
      <c r="E446" s="10">
        <v>9500</v>
      </c>
    </row>
    <row r="447" spans="1:5" ht="29.25" customHeight="1">
      <c r="A447" s="34"/>
      <c r="B447" s="22" t="s">
        <v>151</v>
      </c>
      <c r="C447" s="10">
        <v>4720</v>
      </c>
      <c r="D447" s="10">
        <v>0</v>
      </c>
      <c r="E447" s="10">
        <v>9591.4</v>
      </c>
    </row>
    <row r="448" spans="1:5" ht="29.25" customHeight="1">
      <c r="A448" s="34"/>
      <c r="B448" s="22" t="s">
        <v>152</v>
      </c>
      <c r="C448" s="10">
        <v>3720</v>
      </c>
      <c r="D448" s="10">
        <v>0</v>
      </c>
      <c r="E448" s="10">
        <v>7003.25</v>
      </c>
    </row>
    <row r="449" spans="1:5" ht="31.5" customHeight="1">
      <c r="A449" s="34"/>
      <c r="B449" s="22" t="s">
        <v>153</v>
      </c>
      <c r="C449" s="10">
        <v>0</v>
      </c>
      <c r="D449" s="10">
        <v>4200</v>
      </c>
      <c r="E449" s="10">
        <v>8370</v>
      </c>
    </row>
    <row r="450" spans="1:5" ht="28.5" customHeight="1">
      <c r="A450" s="34"/>
      <c r="B450" s="22" t="s">
        <v>154</v>
      </c>
      <c r="C450" s="10">
        <v>0</v>
      </c>
      <c r="D450" s="10">
        <v>0</v>
      </c>
      <c r="E450" s="10">
        <v>0</v>
      </c>
    </row>
    <row r="451" spans="1:5" ht="63" customHeight="1">
      <c r="A451" s="34"/>
      <c r="B451" s="22" t="s">
        <v>155</v>
      </c>
      <c r="C451" s="10">
        <v>0</v>
      </c>
      <c r="D451" s="10">
        <v>0</v>
      </c>
      <c r="E451" s="10">
        <v>0</v>
      </c>
    </row>
    <row r="452" spans="1:5" ht="34.5" customHeight="1">
      <c r="A452" s="34"/>
      <c r="B452" s="6" t="s">
        <v>63</v>
      </c>
      <c r="C452" s="12">
        <f>C453+C454+C455+C456</f>
        <v>0</v>
      </c>
      <c r="D452" s="12">
        <f>D453+D454+D455+D456</f>
        <v>0</v>
      </c>
      <c r="E452" s="12">
        <f>E453+E454+E455+E456</f>
        <v>20556.05</v>
      </c>
    </row>
    <row r="453" spans="1:5" ht="29.25" customHeight="1">
      <c r="A453" s="34"/>
      <c r="B453" s="22" t="s">
        <v>148</v>
      </c>
      <c r="C453" s="10">
        <v>0</v>
      </c>
      <c r="D453" s="10">
        <v>0</v>
      </c>
      <c r="E453" s="10">
        <v>360.57</v>
      </c>
    </row>
    <row r="454" spans="1:5" ht="29.25" customHeight="1">
      <c r="A454" s="34"/>
      <c r="B454" s="22" t="s">
        <v>150</v>
      </c>
      <c r="C454" s="10">
        <v>0</v>
      </c>
      <c r="D454" s="10">
        <v>0</v>
      </c>
      <c r="E454" s="10">
        <v>15580.66</v>
      </c>
    </row>
    <row r="455" spans="1:5" ht="29.25" customHeight="1">
      <c r="A455" s="34"/>
      <c r="B455" s="22" t="s">
        <v>152</v>
      </c>
      <c r="C455" s="10">
        <v>0</v>
      </c>
      <c r="D455" s="10">
        <v>0</v>
      </c>
      <c r="E455" s="10">
        <v>3617.6</v>
      </c>
    </row>
    <row r="456" spans="1:5" ht="29.25" customHeight="1">
      <c r="A456" s="34"/>
      <c r="B456" s="22" t="s">
        <v>153</v>
      </c>
      <c r="C456" s="10">
        <v>0</v>
      </c>
      <c r="D456" s="10">
        <v>0</v>
      </c>
      <c r="E456" s="10">
        <v>997.22</v>
      </c>
    </row>
    <row r="457" spans="1:5" ht="65.25" customHeight="1">
      <c r="A457" s="34"/>
      <c r="B457" s="6" t="s">
        <v>74</v>
      </c>
      <c r="C457" s="12">
        <f>C458+C459</f>
        <v>4879</v>
      </c>
      <c r="D457" s="12">
        <f>D458+D459</f>
        <v>5384.75</v>
      </c>
      <c r="E457" s="12">
        <f>E458+E459</f>
        <v>3903.2</v>
      </c>
    </row>
    <row r="458" spans="1:5" ht="29.25" customHeight="1">
      <c r="A458" s="34"/>
      <c r="B458" s="22" t="s">
        <v>148</v>
      </c>
      <c r="C458" s="10">
        <v>0</v>
      </c>
      <c r="D458" s="10">
        <v>0</v>
      </c>
      <c r="E458" s="10">
        <v>0</v>
      </c>
    </row>
    <row r="459" spans="1:5" ht="29.25" customHeight="1">
      <c r="A459" s="34"/>
      <c r="B459" s="22" t="s">
        <v>150</v>
      </c>
      <c r="C459" s="10">
        <v>4879</v>
      </c>
      <c r="D459" s="10">
        <v>5384.75</v>
      </c>
      <c r="E459" s="10">
        <v>3903.2</v>
      </c>
    </row>
    <row r="460" spans="1:5" ht="43.5" customHeight="1">
      <c r="A460" s="34"/>
      <c r="B460" s="21" t="s">
        <v>124</v>
      </c>
      <c r="C460" s="12">
        <f>C461+C462+C463+C464+C465+C466</f>
        <v>54837.7</v>
      </c>
      <c r="D460" s="12">
        <f>D461+D462+D463+D464+D465+D466</f>
        <v>54793.2</v>
      </c>
      <c r="E460" s="12">
        <f>E461+E462+E463+E464+E465+E466</f>
        <v>84498.2</v>
      </c>
    </row>
    <row r="461" spans="1:5" ht="29.25" customHeight="1">
      <c r="A461" s="34"/>
      <c r="B461" s="22" t="s">
        <v>148</v>
      </c>
      <c r="C461" s="10">
        <v>54837.7</v>
      </c>
      <c r="D461" s="10">
        <v>54793.2</v>
      </c>
      <c r="E461" s="10">
        <v>0</v>
      </c>
    </row>
    <row r="462" spans="1:5" ht="29.25" customHeight="1">
      <c r="A462" s="34"/>
      <c r="B462" s="22" t="s">
        <v>149</v>
      </c>
      <c r="C462" s="10">
        <v>0</v>
      </c>
      <c r="D462" s="10">
        <v>0</v>
      </c>
      <c r="E462" s="10">
        <v>749.7</v>
      </c>
    </row>
    <row r="463" spans="1:5" ht="29.25" customHeight="1">
      <c r="A463" s="34"/>
      <c r="B463" s="22" t="s">
        <v>156</v>
      </c>
      <c r="C463" s="10">
        <v>0</v>
      </c>
      <c r="D463" s="10">
        <v>0</v>
      </c>
      <c r="E463" s="10">
        <v>83748.5</v>
      </c>
    </row>
    <row r="464" spans="1:5" ht="29.25" customHeight="1">
      <c r="A464" s="34"/>
      <c r="B464" s="22" t="s">
        <v>151</v>
      </c>
      <c r="C464" s="10">
        <v>0</v>
      </c>
      <c r="D464" s="10">
        <v>0</v>
      </c>
      <c r="E464" s="10">
        <v>0</v>
      </c>
    </row>
    <row r="465" spans="1:5" ht="24.75" customHeight="1">
      <c r="A465" s="34"/>
      <c r="B465" s="22" t="s">
        <v>154</v>
      </c>
      <c r="C465" s="10">
        <v>0</v>
      </c>
      <c r="D465" s="10">
        <v>0</v>
      </c>
      <c r="E465" s="10">
        <v>0</v>
      </c>
    </row>
    <row r="466" spans="1:5" ht="66" customHeight="1">
      <c r="A466" s="34"/>
      <c r="B466" s="22" t="s">
        <v>157</v>
      </c>
      <c r="C466" s="10">
        <v>0</v>
      </c>
      <c r="D466" s="10">
        <v>0</v>
      </c>
      <c r="E466" s="10">
        <v>0</v>
      </c>
    </row>
    <row r="467" spans="1:5" ht="33" customHeight="1">
      <c r="A467" s="34"/>
      <c r="B467" s="6" t="s">
        <v>8</v>
      </c>
      <c r="C467" s="12">
        <f>C468+C469</f>
        <v>0</v>
      </c>
      <c r="D467" s="12">
        <f>D468+D469</f>
        <v>42653</v>
      </c>
      <c r="E467" s="12">
        <f>E468+E469</f>
        <v>63580.9</v>
      </c>
    </row>
    <row r="468" spans="1:5" ht="29.25" customHeight="1">
      <c r="A468" s="34"/>
      <c r="B468" s="22" t="s">
        <v>152</v>
      </c>
      <c r="C468" s="10">
        <v>0</v>
      </c>
      <c r="D468" s="10">
        <v>27421</v>
      </c>
      <c r="E468" s="10">
        <v>39888</v>
      </c>
    </row>
    <row r="469" spans="1:5" ht="29.25" customHeight="1">
      <c r="A469" s="34"/>
      <c r="B469" s="22" t="s">
        <v>153</v>
      </c>
      <c r="C469" s="10">
        <v>0</v>
      </c>
      <c r="D469" s="10">
        <v>15232</v>
      </c>
      <c r="E469" s="10">
        <v>23692.9</v>
      </c>
    </row>
    <row r="470" spans="1:5" ht="28.5" customHeight="1">
      <c r="A470" s="34"/>
      <c r="B470" s="6" t="s">
        <v>22</v>
      </c>
      <c r="C470" s="12">
        <f>C471+C472+C473+C474+C475+C476+C477+C478</f>
        <v>41872.82</v>
      </c>
      <c r="D470" s="12">
        <f>D471+D472+D473+D474+D475+D476+D477+D478</f>
        <v>46665.89</v>
      </c>
      <c r="E470" s="12">
        <f>E471+E472+E473+E474+E475+E476+E477+E478</f>
        <v>62623.75</v>
      </c>
    </row>
    <row r="471" spans="1:5" ht="28.5" customHeight="1">
      <c r="A471" s="34"/>
      <c r="B471" s="22" t="s">
        <v>148</v>
      </c>
      <c r="C471" s="10">
        <v>0</v>
      </c>
      <c r="D471" s="10">
        <v>0</v>
      </c>
      <c r="E471" s="10">
        <v>0</v>
      </c>
    </row>
    <row r="472" spans="1:5" ht="35.25" customHeight="1">
      <c r="A472" s="34"/>
      <c r="B472" s="22" t="s">
        <v>149</v>
      </c>
      <c r="C472" s="10">
        <v>0</v>
      </c>
      <c r="D472" s="10">
        <v>0</v>
      </c>
      <c r="E472" s="10">
        <v>0</v>
      </c>
    </row>
    <row r="473" spans="1:5" ht="28.5" customHeight="1">
      <c r="A473" s="34"/>
      <c r="B473" s="22" t="s">
        <v>156</v>
      </c>
      <c r="C473" s="10">
        <v>0</v>
      </c>
      <c r="D473" s="10">
        <v>0</v>
      </c>
      <c r="E473" s="10">
        <v>0</v>
      </c>
    </row>
    <row r="474" spans="1:5" ht="28.5" customHeight="1">
      <c r="A474" s="34"/>
      <c r="B474" s="22" t="s">
        <v>150</v>
      </c>
      <c r="C474" s="10">
        <v>36874.11</v>
      </c>
      <c r="D474" s="10">
        <v>19665.89</v>
      </c>
      <c r="E474" s="10">
        <v>30580.77</v>
      </c>
    </row>
    <row r="475" spans="1:5" ht="30" customHeight="1">
      <c r="A475" s="34"/>
      <c r="B475" s="22" t="s">
        <v>151</v>
      </c>
      <c r="C475" s="10">
        <v>0</v>
      </c>
      <c r="D475" s="10">
        <v>0</v>
      </c>
      <c r="E475" s="10">
        <v>0</v>
      </c>
    </row>
    <row r="476" spans="1:5" ht="28.5" customHeight="1">
      <c r="A476" s="34"/>
      <c r="B476" s="22" t="s">
        <v>152</v>
      </c>
      <c r="C476" s="10">
        <v>4998.71</v>
      </c>
      <c r="D476" s="10">
        <v>27000</v>
      </c>
      <c r="E476" s="10">
        <v>32042.98</v>
      </c>
    </row>
    <row r="477" spans="1:5" ht="29.25" customHeight="1">
      <c r="A477" s="34"/>
      <c r="B477" s="22" t="s">
        <v>153</v>
      </c>
      <c r="C477" s="10">
        <v>0</v>
      </c>
      <c r="D477" s="10">
        <v>0</v>
      </c>
      <c r="E477" s="10">
        <v>0</v>
      </c>
    </row>
    <row r="478" spans="1:5" ht="27" customHeight="1">
      <c r="A478" s="34"/>
      <c r="B478" s="22" t="s">
        <v>154</v>
      </c>
      <c r="C478" s="10">
        <v>0</v>
      </c>
      <c r="D478" s="10">
        <v>0</v>
      </c>
      <c r="E478" s="10">
        <v>0</v>
      </c>
    </row>
    <row r="479" spans="1:5" ht="34.5" customHeight="1">
      <c r="A479" s="34"/>
      <c r="B479" s="6" t="s">
        <v>53</v>
      </c>
      <c r="C479" s="12">
        <f>C480+C481+C482+C483</f>
        <v>111129.37000000001</v>
      </c>
      <c r="D479" s="12">
        <f>D480+D481+D482+D483</f>
        <v>120793.73999999999</v>
      </c>
      <c r="E479" s="12">
        <f>E480+E481+E482+E483</f>
        <v>105160.84999999999</v>
      </c>
    </row>
    <row r="480" spans="1:5" ht="29.25" customHeight="1">
      <c r="A480" s="34"/>
      <c r="B480" s="22" t="s">
        <v>148</v>
      </c>
      <c r="C480" s="10">
        <v>105363.35</v>
      </c>
      <c r="D480" s="10">
        <v>116380.7</v>
      </c>
      <c r="E480" s="10">
        <v>99127</v>
      </c>
    </row>
    <row r="481" spans="1:5" ht="29.25" customHeight="1">
      <c r="A481" s="34"/>
      <c r="B481" s="22" t="s">
        <v>150</v>
      </c>
      <c r="C481" s="10">
        <v>3388.58</v>
      </c>
      <c r="D481" s="10">
        <v>4137.68</v>
      </c>
      <c r="E481" s="10">
        <v>3675.62</v>
      </c>
    </row>
    <row r="482" spans="1:5" ht="29.25" customHeight="1">
      <c r="A482" s="34"/>
      <c r="B482" s="22" t="s">
        <v>152</v>
      </c>
      <c r="C482" s="10">
        <v>2294.14</v>
      </c>
      <c r="D482" s="10">
        <v>137.68</v>
      </c>
      <c r="E482" s="10">
        <v>2274.9299999999998</v>
      </c>
    </row>
    <row r="483" spans="1:5" ht="29.25" customHeight="1">
      <c r="A483" s="34"/>
      <c r="B483" s="22" t="s">
        <v>153</v>
      </c>
      <c r="C483" s="10">
        <v>83.3</v>
      </c>
      <c r="D483" s="10">
        <v>137.68</v>
      </c>
      <c r="E483" s="10">
        <v>83.3</v>
      </c>
    </row>
    <row r="484" spans="1:5" ht="53.25" customHeight="1">
      <c r="A484" s="34"/>
      <c r="B484" s="6" t="s">
        <v>56</v>
      </c>
      <c r="C484" s="12">
        <f>C485+C486+C487+C488</f>
        <v>0</v>
      </c>
      <c r="D484" s="12">
        <f>D485+D486+D487+D488</f>
        <v>0</v>
      </c>
      <c r="E484" s="12">
        <f>E485+E486+E487+E488</f>
        <v>5181.26</v>
      </c>
    </row>
    <row r="485" spans="1:5" ht="29.25" customHeight="1">
      <c r="A485" s="34"/>
      <c r="B485" s="22" t="s">
        <v>148</v>
      </c>
      <c r="C485" s="10">
        <v>0</v>
      </c>
      <c r="D485" s="10">
        <v>0</v>
      </c>
      <c r="E485" s="10">
        <v>3290.35</v>
      </c>
    </row>
    <row r="486" spans="1:5" ht="29.25" customHeight="1">
      <c r="A486" s="34"/>
      <c r="B486" s="22" t="s">
        <v>150</v>
      </c>
      <c r="C486" s="10">
        <v>0</v>
      </c>
      <c r="D486" s="10">
        <v>0</v>
      </c>
      <c r="E486" s="10">
        <v>1890.91</v>
      </c>
    </row>
    <row r="487" spans="1:5" ht="29.25" customHeight="1">
      <c r="A487" s="34"/>
      <c r="B487" s="22" t="s">
        <v>152</v>
      </c>
      <c r="C487" s="10">
        <v>0</v>
      </c>
      <c r="D487" s="10">
        <v>0</v>
      </c>
      <c r="E487" s="10">
        <v>0</v>
      </c>
    </row>
    <row r="488" spans="1:5" ht="29.25" customHeight="1">
      <c r="A488" s="34"/>
      <c r="B488" s="22" t="s">
        <v>153</v>
      </c>
      <c r="C488" s="10">
        <v>0</v>
      </c>
      <c r="D488" s="10">
        <v>0</v>
      </c>
      <c r="E488" s="10">
        <v>0</v>
      </c>
    </row>
    <row r="489" spans="1:5" ht="29.25" customHeight="1">
      <c r="A489" s="34"/>
      <c r="B489" s="6" t="s">
        <v>120</v>
      </c>
      <c r="C489" s="12">
        <f>C490+C491+C492+C493+C494</f>
        <v>70897.56</v>
      </c>
      <c r="D489" s="12">
        <f>D490+D491+D492+D493+D494</f>
        <v>23572.01</v>
      </c>
      <c r="E489" s="12">
        <f>E490+E491+E492+E493+E494</f>
        <v>22507.33</v>
      </c>
    </row>
    <row r="490" spans="1:5" ht="29.25" customHeight="1">
      <c r="A490" s="34"/>
      <c r="B490" s="22" t="s">
        <v>148</v>
      </c>
      <c r="C490" s="10">
        <v>12130.02</v>
      </c>
      <c r="D490" s="10">
        <v>15148.53</v>
      </c>
      <c r="E490" s="10">
        <v>13789.95</v>
      </c>
    </row>
    <row r="491" spans="1:5" ht="29.25" customHeight="1">
      <c r="A491" s="34"/>
      <c r="B491" s="22" t="s">
        <v>150</v>
      </c>
      <c r="C491" s="10">
        <v>50070.32</v>
      </c>
      <c r="D491" s="10">
        <v>0</v>
      </c>
      <c r="E491" s="10">
        <v>0</v>
      </c>
    </row>
    <row r="492" spans="1:5" ht="29.25" customHeight="1">
      <c r="A492" s="34"/>
      <c r="B492" s="22" t="s">
        <v>151</v>
      </c>
      <c r="C492" s="10">
        <v>1125.8399999999999</v>
      </c>
      <c r="D492" s="10">
        <v>1138.32</v>
      </c>
      <c r="E492" s="10">
        <v>1137.6400000000001</v>
      </c>
    </row>
    <row r="493" spans="1:5" ht="29.25" customHeight="1">
      <c r="A493" s="34"/>
      <c r="B493" s="22" t="s">
        <v>152</v>
      </c>
      <c r="C493" s="10">
        <v>4802.97</v>
      </c>
      <c r="D493" s="10">
        <v>4517.0600000000004</v>
      </c>
      <c r="E493" s="10">
        <v>4803.9799999999996</v>
      </c>
    </row>
    <row r="494" spans="1:5" ht="29.25" customHeight="1">
      <c r="A494" s="34"/>
      <c r="B494" s="22" t="s">
        <v>153</v>
      </c>
      <c r="C494" s="10">
        <v>2768.41</v>
      </c>
      <c r="D494" s="10">
        <v>2768.1</v>
      </c>
      <c r="E494" s="10">
        <v>2775.76</v>
      </c>
    </row>
    <row r="495" spans="1:5" ht="53.25" customHeight="1">
      <c r="A495" s="34"/>
      <c r="B495" s="6" t="s">
        <v>58</v>
      </c>
      <c r="C495" s="12">
        <f>C496+C497+C498+C499</f>
        <v>0</v>
      </c>
      <c r="D495" s="12">
        <f>D496+D497+D498+D499</f>
        <v>45440.15</v>
      </c>
      <c r="E495" s="12">
        <f>E496+E497+E498+E499</f>
        <v>91081.080000000016</v>
      </c>
    </row>
    <row r="496" spans="1:5" ht="29.25" customHeight="1">
      <c r="A496" s="34"/>
      <c r="B496" s="22" t="s">
        <v>148</v>
      </c>
      <c r="C496" s="10">
        <v>0</v>
      </c>
      <c r="D496" s="10">
        <v>28976.5</v>
      </c>
      <c r="E496" s="10">
        <v>58139.5</v>
      </c>
    </row>
    <row r="497" spans="1:5" ht="29.25" customHeight="1">
      <c r="A497" s="34"/>
      <c r="B497" s="22" t="s">
        <v>151</v>
      </c>
      <c r="C497" s="10">
        <v>0</v>
      </c>
      <c r="D497" s="10">
        <v>4986.1000000000004</v>
      </c>
      <c r="E497" s="10">
        <v>9522.3799999999992</v>
      </c>
    </row>
    <row r="498" spans="1:5" ht="29.25" customHeight="1">
      <c r="A498" s="34"/>
      <c r="B498" s="22" t="s">
        <v>152</v>
      </c>
      <c r="C498" s="10">
        <v>0</v>
      </c>
      <c r="D498" s="10">
        <v>7854</v>
      </c>
      <c r="E498" s="10">
        <v>15993.6</v>
      </c>
    </row>
    <row r="499" spans="1:5" ht="29.25" customHeight="1">
      <c r="A499" s="34"/>
      <c r="B499" s="22" t="s">
        <v>153</v>
      </c>
      <c r="C499" s="10">
        <v>0</v>
      </c>
      <c r="D499" s="10">
        <v>3623.55</v>
      </c>
      <c r="E499" s="10">
        <v>7425.6</v>
      </c>
    </row>
    <row r="500" spans="1:5" ht="45" customHeight="1">
      <c r="A500" s="35"/>
      <c r="B500" s="6" t="s">
        <v>5</v>
      </c>
      <c r="C500" s="12">
        <f>C443+C452+C457+C460+C467+C470+C479+C484+C489+C495</f>
        <v>358705.25</v>
      </c>
      <c r="D500" s="12">
        <f>D443+D452+D457+D460+D467+D470+D479+D484+D489+D495</f>
        <v>639315.04</v>
      </c>
      <c r="E500" s="12">
        <f>E443+E452+E457+E460+E467+E470+E479+E484+E489+E495</f>
        <v>672905.77</v>
      </c>
    </row>
    <row r="501" spans="1:5" ht="37.5" customHeight="1">
      <c r="A501" s="41" t="s">
        <v>199</v>
      </c>
      <c r="B501" s="21" t="s">
        <v>124</v>
      </c>
      <c r="C501" s="12">
        <f>C502+C503+C504</f>
        <v>0</v>
      </c>
      <c r="D501" s="12">
        <f>D502+D503+D504</f>
        <v>0</v>
      </c>
      <c r="E501" s="12">
        <f>E502+E503+E504</f>
        <v>0</v>
      </c>
    </row>
    <row r="502" spans="1:5" ht="32.25" customHeight="1">
      <c r="A502" s="42"/>
      <c r="B502" s="13" t="s">
        <v>158</v>
      </c>
      <c r="C502" s="10">
        <v>0</v>
      </c>
      <c r="D502" s="10">
        <v>0</v>
      </c>
      <c r="E502" s="10">
        <v>0</v>
      </c>
    </row>
    <row r="503" spans="1:5" ht="36" customHeight="1">
      <c r="A503" s="42"/>
      <c r="B503" s="13" t="s">
        <v>159</v>
      </c>
      <c r="C503" s="10">
        <v>0</v>
      </c>
      <c r="D503" s="10">
        <v>0</v>
      </c>
      <c r="E503" s="10">
        <v>0</v>
      </c>
    </row>
    <row r="504" spans="1:5" ht="36" customHeight="1">
      <c r="A504" s="42"/>
      <c r="B504" s="13" t="s">
        <v>160</v>
      </c>
      <c r="C504" s="10">
        <v>0</v>
      </c>
      <c r="D504" s="10">
        <v>0</v>
      </c>
      <c r="E504" s="10">
        <v>0</v>
      </c>
    </row>
    <row r="505" spans="1:5" ht="33.75" customHeight="1">
      <c r="A505" s="42"/>
      <c r="B505" s="6" t="s">
        <v>52</v>
      </c>
      <c r="C505" s="12">
        <f>C506+C507+C508+C509</f>
        <v>0</v>
      </c>
      <c r="D505" s="12">
        <f>D506+D507+D508+D509</f>
        <v>462057.5</v>
      </c>
      <c r="E505" s="12">
        <f>E506+E507+E508+E509</f>
        <v>1068453.93</v>
      </c>
    </row>
    <row r="506" spans="1:5" ht="33.75" customHeight="1">
      <c r="A506" s="42"/>
      <c r="B506" s="13" t="s">
        <v>158</v>
      </c>
      <c r="C506" s="10">
        <v>0</v>
      </c>
      <c r="D506" s="10">
        <v>41709.5</v>
      </c>
      <c r="E506" s="10">
        <v>218103.93</v>
      </c>
    </row>
    <row r="507" spans="1:5" ht="32.25" customHeight="1">
      <c r="A507" s="42"/>
      <c r="B507" s="13" t="s">
        <v>161</v>
      </c>
      <c r="C507" s="10">
        <v>0</v>
      </c>
      <c r="D507" s="10">
        <v>135660</v>
      </c>
      <c r="E507" s="10">
        <v>339150</v>
      </c>
    </row>
    <row r="508" spans="1:5" ht="36" customHeight="1">
      <c r="A508" s="42"/>
      <c r="B508" s="13" t="s">
        <v>159</v>
      </c>
      <c r="C508" s="10">
        <v>0</v>
      </c>
      <c r="D508" s="10">
        <v>81600</v>
      </c>
      <c r="E508" s="10">
        <v>163200</v>
      </c>
    </row>
    <row r="509" spans="1:5" ht="36" customHeight="1">
      <c r="A509" s="42"/>
      <c r="B509" s="13" t="s">
        <v>160</v>
      </c>
      <c r="C509" s="10">
        <v>0</v>
      </c>
      <c r="D509" s="10">
        <v>203088</v>
      </c>
      <c r="E509" s="10">
        <v>348000</v>
      </c>
    </row>
    <row r="510" spans="1:5" ht="42" customHeight="1">
      <c r="A510" s="43"/>
      <c r="B510" s="6" t="s">
        <v>5</v>
      </c>
      <c r="C510" s="15">
        <f>C505+C501</f>
        <v>0</v>
      </c>
      <c r="D510" s="15">
        <f>D505+D501</f>
        <v>462057.5</v>
      </c>
      <c r="E510" s="15">
        <f>E505+E501</f>
        <v>1068453.93</v>
      </c>
    </row>
    <row r="511" spans="1:5" ht="49.5" customHeight="1">
      <c r="A511" s="44" t="s">
        <v>162</v>
      </c>
      <c r="B511" s="6" t="s">
        <v>67</v>
      </c>
      <c r="C511" s="12">
        <f>C512+C513+C514+C515+C516+C517</f>
        <v>156028.03999999998</v>
      </c>
      <c r="D511" s="12">
        <f>D512+D513+D514+D515+D516+D517</f>
        <v>852851.58</v>
      </c>
      <c r="E511" s="12">
        <f>E512+E513+E514+E515+E516+E517</f>
        <v>2122084.16</v>
      </c>
    </row>
    <row r="512" spans="1:5" ht="38.25" customHeight="1">
      <c r="A512" s="45"/>
      <c r="B512" s="13" t="s">
        <v>163</v>
      </c>
      <c r="C512" s="10">
        <v>0</v>
      </c>
      <c r="D512" s="10">
        <v>0</v>
      </c>
      <c r="E512" s="10">
        <v>29391.81</v>
      </c>
    </row>
    <row r="513" spans="1:5" ht="48.75" customHeight="1">
      <c r="A513" s="45"/>
      <c r="B513" s="13" t="s">
        <v>164</v>
      </c>
      <c r="C513" s="10">
        <v>71733.2</v>
      </c>
      <c r="D513" s="10">
        <v>0</v>
      </c>
      <c r="E513" s="10">
        <v>165227.93</v>
      </c>
    </row>
    <row r="514" spans="1:5" ht="50.25" customHeight="1">
      <c r="A514" s="45"/>
      <c r="B514" s="13" t="s">
        <v>165</v>
      </c>
      <c r="C514" s="10">
        <v>0</v>
      </c>
      <c r="D514" s="10">
        <v>0</v>
      </c>
      <c r="E514" s="10">
        <v>0</v>
      </c>
    </row>
    <row r="515" spans="1:5" ht="52.5" customHeight="1">
      <c r="A515" s="45"/>
      <c r="B515" s="13" t="s">
        <v>166</v>
      </c>
      <c r="C515" s="10">
        <v>0</v>
      </c>
      <c r="D515" s="10">
        <v>757903.86</v>
      </c>
      <c r="E515" s="10">
        <v>1520720.04</v>
      </c>
    </row>
    <row r="516" spans="1:5" ht="63.75" customHeight="1">
      <c r="A516" s="45"/>
      <c r="B516" s="13" t="s">
        <v>167</v>
      </c>
      <c r="C516" s="10">
        <v>0</v>
      </c>
      <c r="D516" s="10">
        <v>94947.72</v>
      </c>
      <c r="E516" s="10">
        <v>213632.37</v>
      </c>
    </row>
    <row r="517" spans="1:5" ht="63" customHeight="1">
      <c r="A517" s="45"/>
      <c r="B517" s="13" t="s">
        <v>168</v>
      </c>
      <c r="C517" s="10">
        <v>84294.84</v>
      </c>
      <c r="D517" s="10">
        <v>0</v>
      </c>
      <c r="E517" s="10">
        <v>193112.01</v>
      </c>
    </row>
    <row r="518" spans="1:5" ht="35.25" customHeight="1">
      <c r="A518" s="45"/>
      <c r="B518" s="6" t="s">
        <v>53</v>
      </c>
      <c r="C518" s="12">
        <f>C519+C520+C521+C522+C523+C524+C525+C526+C527</f>
        <v>186734.8</v>
      </c>
      <c r="D518" s="12">
        <f>D519+D520+D521+D522+D523+D524+D525+D526+D527</f>
        <v>720428.98</v>
      </c>
      <c r="E518" s="12">
        <f>E519+E520+E521+E522+E523+E524+E525+E526+E527</f>
        <v>1593175.81</v>
      </c>
    </row>
    <row r="519" spans="1:5" ht="38.25" customHeight="1">
      <c r="A519" s="45"/>
      <c r="B519" s="13" t="s">
        <v>163</v>
      </c>
      <c r="C519" s="10">
        <v>0</v>
      </c>
      <c r="D519" s="10">
        <v>0</v>
      </c>
      <c r="E519" s="10">
        <v>0</v>
      </c>
    </row>
    <row r="520" spans="1:5" ht="48.75" customHeight="1">
      <c r="A520" s="45"/>
      <c r="B520" s="13" t="s">
        <v>164</v>
      </c>
      <c r="C520" s="10">
        <v>0</v>
      </c>
      <c r="D520" s="10">
        <v>68377.399999999994</v>
      </c>
      <c r="E520" s="10">
        <v>83648.67</v>
      </c>
    </row>
    <row r="521" spans="1:5" ht="50.25" customHeight="1">
      <c r="A521" s="45"/>
      <c r="B521" s="13" t="s">
        <v>165</v>
      </c>
      <c r="C521" s="10">
        <v>0</v>
      </c>
      <c r="D521" s="10">
        <v>0</v>
      </c>
      <c r="E521" s="10">
        <v>113050.9</v>
      </c>
    </row>
    <row r="522" spans="1:5" ht="52.5" customHeight="1">
      <c r="A522" s="45"/>
      <c r="B522" s="13" t="s">
        <v>166</v>
      </c>
      <c r="C522" s="10">
        <v>45339</v>
      </c>
      <c r="D522" s="10">
        <v>652051.57999999996</v>
      </c>
      <c r="E522" s="10">
        <v>560514.92000000004</v>
      </c>
    </row>
    <row r="523" spans="1:5" ht="63.75" customHeight="1">
      <c r="A523" s="45"/>
      <c r="B523" s="13" t="s">
        <v>167</v>
      </c>
      <c r="C523" s="10">
        <v>0</v>
      </c>
      <c r="D523" s="10">
        <v>0</v>
      </c>
      <c r="E523" s="10">
        <v>0</v>
      </c>
    </row>
    <row r="524" spans="1:5" ht="63" customHeight="1">
      <c r="A524" s="45"/>
      <c r="B524" s="13" t="s">
        <v>168</v>
      </c>
      <c r="C524" s="10">
        <v>141395.79999999999</v>
      </c>
      <c r="D524" s="10">
        <v>0</v>
      </c>
      <c r="E524" s="10">
        <v>338419.34</v>
      </c>
    </row>
    <row r="525" spans="1:5" ht="75.75" customHeight="1">
      <c r="A525" s="45"/>
      <c r="B525" s="13" t="s">
        <v>169</v>
      </c>
      <c r="C525" s="10">
        <v>0</v>
      </c>
      <c r="D525" s="10">
        <v>0</v>
      </c>
      <c r="E525" s="10">
        <v>0</v>
      </c>
    </row>
    <row r="526" spans="1:5" ht="79.5" customHeight="1">
      <c r="A526" s="45"/>
      <c r="B526" s="13" t="s">
        <v>170</v>
      </c>
      <c r="C526" s="10">
        <v>0</v>
      </c>
      <c r="D526" s="10">
        <v>0</v>
      </c>
      <c r="E526" s="10">
        <v>0</v>
      </c>
    </row>
    <row r="527" spans="1:5" ht="90" customHeight="1">
      <c r="A527" s="45"/>
      <c r="B527" s="13" t="s">
        <v>200</v>
      </c>
      <c r="C527" s="10">
        <v>0</v>
      </c>
      <c r="D527" s="10">
        <v>0</v>
      </c>
      <c r="E527" s="10">
        <v>497541.98</v>
      </c>
    </row>
    <row r="528" spans="1:5" ht="35.25" customHeight="1">
      <c r="A528" s="45"/>
      <c r="B528" s="6" t="s">
        <v>55</v>
      </c>
      <c r="C528" s="12">
        <f>C529+C530+C531+C532+C533+C534+C535</f>
        <v>743371.58</v>
      </c>
      <c r="D528" s="12">
        <f>D529+D530+D531+D532+D533+D534+D535</f>
        <v>736268.46999999986</v>
      </c>
      <c r="E528" s="12">
        <f>E529+E530+E531+E532+E533+E534+E535</f>
        <v>861188.1</v>
      </c>
    </row>
    <row r="529" spans="1:5" ht="38.25" customHeight="1">
      <c r="A529" s="45"/>
      <c r="B529" s="13" t="s">
        <v>163</v>
      </c>
      <c r="C529" s="10">
        <v>19587.400000000001</v>
      </c>
      <c r="D529" s="10">
        <v>19587.400000000001</v>
      </c>
      <c r="E529" s="10">
        <v>19587.400000000001</v>
      </c>
    </row>
    <row r="530" spans="1:5" ht="48.75" customHeight="1">
      <c r="A530" s="45"/>
      <c r="B530" s="13" t="s">
        <v>164</v>
      </c>
      <c r="C530" s="10">
        <v>25773.02</v>
      </c>
      <c r="D530" s="10">
        <v>25773.02</v>
      </c>
      <c r="E530" s="10">
        <v>25773.02</v>
      </c>
    </row>
    <row r="531" spans="1:5" ht="50.25" customHeight="1">
      <c r="A531" s="45"/>
      <c r="B531" s="13" t="s">
        <v>165</v>
      </c>
      <c r="C531" s="10">
        <v>116096.4</v>
      </c>
      <c r="D531" s="10">
        <v>109646.6</v>
      </c>
      <c r="E531" s="10">
        <v>128996</v>
      </c>
    </row>
    <row r="532" spans="1:5" ht="52.5" customHeight="1">
      <c r="A532" s="45"/>
      <c r="B532" s="13" t="s">
        <v>166</v>
      </c>
      <c r="C532" s="10">
        <v>445284.91</v>
      </c>
      <c r="D532" s="10">
        <v>445284.91</v>
      </c>
      <c r="E532" s="10">
        <v>494751.19</v>
      </c>
    </row>
    <row r="533" spans="1:5" ht="63.75" customHeight="1">
      <c r="A533" s="45"/>
      <c r="B533" s="13" t="s">
        <v>167</v>
      </c>
      <c r="C533" s="10">
        <v>70550.34</v>
      </c>
      <c r="D533" s="10">
        <v>70550.34</v>
      </c>
      <c r="E533" s="10">
        <v>70550.34</v>
      </c>
    </row>
    <row r="534" spans="1:5" ht="63" customHeight="1">
      <c r="A534" s="45"/>
      <c r="B534" s="13" t="s">
        <v>168</v>
      </c>
      <c r="C534" s="10">
        <v>66079.509999999995</v>
      </c>
      <c r="D534" s="10">
        <v>65426.2</v>
      </c>
      <c r="E534" s="10">
        <v>67530.12</v>
      </c>
    </row>
    <row r="535" spans="1:5" ht="69.75" customHeight="1">
      <c r="A535" s="45"/>
      <c r="B535" s="6" t="s">
        <v>171</v>
      </c>
      <c r="C535" s="10">
        <v>0</v>
      </c>
      <c r="D535" s="10">
        <v>0</v>
      </c>
      <c r="E535" s="10">
        <v>54000.03</v>
      </c>
    </row>
    <row r="536" spans="1:5" ht="48.75" customHeight="1">
      <c r="A536" s="46"/>
      <c r="B536" s="6" t="s">
        <v>5</v>
      </c>
      <c r="C536" s="12">
        <f>C511+C518+C528</f>
        <v>1086134.42</v>
      </c>
      <c r="D536" s="12">
        <f>D511+D518+D528</f>
        <v>2309549.0299999998</v>
      </c>
      <c r="E536" s="12">
        <f>E511+E518+E528</f>
        <v>4576448.07</v>
      </c>
    </row>
    <row r="537" spans="1:5" ht="32.25" customHeight="1">
      <c r="A537" s="36" t="s">
        <v>201</v>
      </c>
      <c r="B537" s="23" t="s">
        <v>124</v>
      </c>
      <c r="C537" s="10">
        <v>0</v>
      </c>
      <c r="D537" s="10">
        <v>0</v>
      </c>
      <c r="E537" s="10">
        <v>0</v>
      </c>
    </row>
    <row r="538" spans="1:5" ht="34.5" customHeight="1">
      <c r="A538" s="37"/>
      <c r="B538" s="13" t="s">
        <v>55</v>
      </c>
      <c r="C538" s="10">
        <v>6168</v>
      </c>
      <c r="D538" s="10">
        <v>6109</v>
      </c>
      <c r="E538" s="10">
        <v>5500</v>
      </c>
    </row>
    <row r="539" spans="1:5" ht="40.5" customHeight="1">
      <c r="A539" s="37"/>
      <c r="B539" s="13" t="s">
        <v>56</v>
      </c>
      <c r="C539" s="10">
        <v>6300</v>
      </c>
      <c r="D539" s="10">
        <v>0</v>
      </c>
      <c r="E539" s="10">
        <v>0</v>
      </c>
    </row>
    <row r="540" spans="1:5" ht="28.5" customHeight="1">
      <c r="A540" s="37"/>
      <c r="B540" s="13" t="s">
        <v>22</v>
      </c>
      <c r="C540" s="10">
        <v>0</v>
      </c>
      <c r="D540" s="10">
        <v>0</v>
      </c>
      <c r="E540" s="10">
        <v>0</v>
      </c>
    </row>
    <row r="541" spans="1:5" ht="45" customHeight="1">
      <c r="A541" s="38"/>
      <c r="B541" s="6" t="s">
        <v>5</v>
      </c>
      <c r="C541" s="12">
        <f>C537+C538+C539+C540</f>
        <v>12468</v>
      </c>
      <c r="D541" s="12">
        <f>D537+D538+D539+D540</f>
        <v>6109</v>
      </c>
      <c r="E541" s="12">
        <f>E537+E538+E539+E540</f>
        <v>5500</v>
      </c>
    </row>
    <row r="542" spans="1:5" ht="39" customHeight="1">
      <c r="A542" s="36" t="s">
        <v>202</v>
      </c>
      <c r="B542" s="13" t="s">
        <v>63</v>
      </c>
      <c r="C542" s="10">
        <v>0</v>
      </c>
      <c r="D542" s="10">
        <v>0</v>
      </c>
      <c r="E542" s="10">
        <v>6500</v>
      </c>
    </row>
    <row r="543" spans="1:5" ht="33.75" customHeight="1">
      <c r="A543" s="37"/>
      <c r="B543" s="23" t="s">
        <v>124</v>
      </c>
      <c r="C543" s="10">
        <v>0</v>
      </c>
      <c r="D543" s="10">
        <v>0</v>
      </c>
      <c r="E543" s="10">
        <v>0</v>
      </c>
    </row>
    <row r="544" spans="1:5" ht="34.5" customHeight="1">
      <c r="A544" s="37"/>
      <c r="B544" s="13" t="s">
        <v>52</v>
      </c>
      <c r="C544" s="10">
        <v>0</v>
      </c>
      <c r="D544" s="10">
        <v>5151</v>
      </c>
      <c r="E544" s="10">
        <v>5723</v>
      </c>
    </row>
    <row r="545" spans="1:5" ht="34.5" customHeight="1">
      <c r="A545" s="37"/>
      <c r="B545" s="13" t="s">
        <v>172</v>
      </c>
      <c r="C545" s="10">
        <v>0</v>
      </c>
      <c r="D545" s="10">
        <v>2294</v>
      </c>
      <c r="E545" s="10">
        <v>5200</v>
      </c>
    </row>
    <row r="546" spans="1:5" ht="39" customHeight="1">
      <c r="A546" s="37"/>
      <c r="B546" s="13" t="s">
        <v>65</v>
      </c>
      <c r="C546" s="10">
        <v>2500</v>
      </c>
      <c r="D546" s="10">
        <v>2500</v>
      </c>
      <c r="E546" s="10">
        <v>2500</v>
      </c>
    </row>
    <row r="547" spans="1:5" ht="33.75" customHeight="1">
      <c r="A547" s="37"/>
      <c r="B547" s="13" t="s">
        <v>53</v>
      </c>
      <c r="C547" s="10">
        <v>0</v>
      </c>
      <c r="D547" s="10">
        <v>0</v>
      </c>
      <c r="E547" s="10">
        <v>0</v>
      </c>
    </row>
    <row r="548" spans="1:5" ht="34.5" customHeight="1">
      <c r="A548" s="37"/>
      <c r="B548" s="13" t="s">
        <v>75</v>
      </c>
      <c r="C548" s="10">
        <v>0</v>
      </c>
      <c r="D548" s="10">
        <v>0</v>
      </c>
      <c r="E548" s="10">
        <v>7250</v>
      </c>
    </row>
    <row r="549" spans="1:5" ht="28.5" customHeight="1">
      <c r="A549" s="38"/>
      <c r="B549" s="6" t="s">
        <v>5</v>
      </c>
      <c r="C549" s="12">
        <f>C548+C547+C546+C545+C544+C543+C542</f>
        <v>2500</v>
      </c>
      <c r="D549" s="12">
        <f>D548+D547+D546+D545+D544+D543+D542</f>
        <v>9945</v>
      </c>
      <c r="E549" s="12">
        <f>E548+E547+E546+E545+E544+E543+E542</f>
        <v>27173</v>
      </c>
    </row>
    <row r="550" spans="1:5" ht="34.5" customHeight="1">
      <c r="A550" s="39" t="s">
        <v>203</v>
      </c>
      <c r="B550" s="6" t="s">
        <v>103</v>
      </c>
      <c r="C550" s="10">
        <v>42212.04</v>
      </c>
      <c r="D550" s="10">
        <v>43661.1</v>
      </c>
      <c r="E550" s="10">
        <v>183172.62</v>
      </c>
    </row>
    <row r="551" spans="1:5" ht="51.75" customHeight="1">
      <c r="A551" s="40"/>
      <c r="B551" s="6" t="s">
        <v>5</v>
      </c>
      <c r="C551" s="12">
        <f>C550</f>
        <v>42212.04</v>
      </c>
      <c r="D551" s="12">
        <f>D550</f>
        <v>43661.1</v>
      </c>
      <c r="E551" s="12">
        <f>E550</f>
        <v>183172.62</v>
      </c>
    </row>
    <row r="552" spans="1:5" ht="33.75" customHeight="1">
      <c r="A552" s="37" t="s">
        <v>204</v>
      </c>
      <c r="B552" s="24" t="s">
        <v>75</v>
      </c>
      <c r="C552" s="25">
        <v>6826287.4100000001</v>
      </c>
      <c r="D552" s="25">
        <v>11872923.09</v>
      </c>
      <c r="E552" s="25">
        <v>10352337.74</v>
      </c>
    </row>
    <row r="553" spans="1:5" ht="28.5" customHeight="1">
      <c r="A553" s="37"/>
      <c r="B553" s="13" t="s">
        <v>68</v>
      </c>
      <c r="C553" s="10">
        <v>547135.85</v>
      </c>
      <c r="D553" s="10">
        <v>695626.37</v>
      </c>
      <c r="E553" s="10">
        <v>628277.30000000005</v>
      </c>
    </row>
    <row r="554" spans="1:5" ht="45" customHeight="1">
      <c r="A554" s="37"/>
      <c r="B554" s="13" t="s">
        <v>91</v>
      </c>
      <c r="C554" s="14">
        <v>2780881.86</v>
      </c>
      <c r="D554" s="10">
        <v>2868478.62</v>
      </c>
      <c r="E554" s="10">
        <v>2921558.59</v>
      </c>
    </row>
    <row r="555" spans="1:5" ht="28.5" customHeight="1">
      <c r="A555" s="37"/>
      <c r="B555" s="13" t="s">
        <v>13</v>
      </c>
      <c r="C555" s="10">
        <v>191811.99</v>
      </c>
      <c r="D555" s="10">
        <v>191811.99</v>
      </c>
      <c r="E555" s="10">
        <v>198852.1</v>
      </c>
    </row>
    <row r="556" spans="1:5" ht="39.75" customHeight="1">
      <c r="A556" s="37"/>
      <c r="B556" s="13" t="s">
        <v>61</v>
      </c>
      <c r="C556" s="10">
        <v>1687063.42</v>
      </c>
      <c r="D556" s="10">
        <v>2040589.8</v>
      </c>
      <c r="E556" s="10">
        <v>4474735.6500000004</v>
      </c>
    </row>
    <row r="557" spans="1:5" ht="34.5" customHeight="1">
      <c r="A557" s="37"/>
      <c r="B557" s="13" t="s">
        <v>69</v>
      </c>
      <c r="C557" s="10">
        <v>0</v>
      </c>
      <c r="D557" s="10">
        <v>43291.97</v>
      </c>
      <c r="E557" s="10">
        <v>460226.34</v>
      </c>
    </row>
    <row r="558" spans="1:5" ht="28.5" customHeight="1">
      <c r="A558" s="37"/>
      <c r="B558" s="13" t="s">
        <v>8</v>
      </c>
      <c r="C558" s="10">
        <v>662753.37</v>
      </c>
      <c r="D558" s="10">
        <v>601390.87</v>
      </c>
      <c r="E558" s="10">
        <v>1004509.58</v>
      </c>
    </row>
    <row r="559" spans="1:5" ht="28.5" customHeight="1">
      <c r="A559" s="37"/>
      <c r="B559" s="13" t="s">
        <v>15</v>
      </c>
      <c r="C559" s="10">
        <v>433754.77</v>
      </c>
      <c r="D559" s="10">
        <v>438487.99</v>
      </c>
      <c r="E559" s="10">
        <v>654225.03</v>
      </c>
    </row>
    <row r="560" spans="1:5" ht="43.5" customHeight="1">
      <c r="A560" s="37"/>
      <c r="B560" s="13" t="s">
        <v>92</v>
      </c>
      <c r="C560" s="10">
        <v>2728521.6</v>
      </c>
      <c r="D560" s="10">
        <v>4049333.34</v>
      </c>
      <c r="E560" s="12">
        <v>3744575.98</v>
      </c>
    </row>
    <row r="561" spans="1:5" ht="28.5" customHeight="1">
      <c r="A561" s="37"/>
      <c r="B561" s="13" t="s">
        <v>17</v>
      </c>
      <c r="C561" s="10">
        <v>2888967.03</v>
      </c>
      <c r="D561" s="10">
        <v>3803851.13</v>
      </c>
      <c r="E561" s="10">
        <v>6728512.0700000003</v>
      </c>
    </row>
    <row r="562" spans="1:5" ht="26.25" customHeight="1">
      <c r="A562" s="37"/>
      <c r="B562" s="13" t="s">
        <v>22</v>
      </c>
      <c r="C562" s="10">
        <v>1987586.14</v>
      </c>
      <c r="D562" s="10">
        <v>1997142.49</v>
      </c>
      <c r="E562" s="10">
        <v>1563297.13</v>
      </c>
    </row>
    <row r="563" spans="1:5" ht="40.5" customHeight="1">
      <c r="A563" s="37"/>
      <c r="B563" s="13" t="s">
        <v>24</v>
      </c>
      <c r="C563" s="10">
        <v>3131517.24</v>
      </c>
      <c r="D563" s="10">
        <v>4436230.07</v>
      </c>
      <c r="E563" s="10">
        <v>3605528.75</v>
      </c>
    </row>
    <row r="564" spans="1:5" ht="30" customHeight="1">
      <c r="A564" s="37"/>
      <c r="B564" s="13" t="s">
        <v>173</v>
      </c>
      <c r="C564" s="10">
        <v>330384.67</v>
      </c>
      <c r="D564" s="10">
        <v>330991.03999999998</v>
      </c>
      <c r="E564" s="10">
        <v>330541.53999999998</v>
      </c>
    </row>
    <row r="565" spans="1:5" ht="39" customHeight="1">
      <c r="A565" s="37"/>
      <c r="B565" s="13" t="s">
        <v>70</v>
      </c>
      <c r="C565" s="10">
        <v>164408.89000000001</v>
      </c>
      <c r="D565" s="10">
        <v>299522.24</v>
      </c>
      <c r="E565" s="10">
        <v>229223.23</v>
      </c>
    </row>
    <row r="566" spans="1:5" ht="30" customHeight="1">
      <c r="A566" s="37"/>
      <c r="B566" s="13" t="s">
        <v>29</v>
      </c>
      <c r="C566" s="12">
        <v>886245.41</v>
      </c>
      <c r="D566" s="12">
        <v>972426.14</v>
      </c>
      <c r="E566" s="10">
        <v>1271119.1599999999</v>
      </c>
    </row>
    <row r="567" spans="1:5" ht="54.75" customHeight="1">
      <c r="A567" s="37"/>
      <c r="B567" s="13" t="s">
        <v>57</v>
      </c>
      <c r="C567" s="10">
        <v>266509.14</v>
      </c>
      <c r="D567" s="10">
        <v>639634.35</v>
      </c>
      <c r="E567" s="10">
        <v>469769.43</v>
      </c>
    </row>
    <row r="568" spans="1:5" ht="45.75" customHeight="1">
      <c r="A568" s="37"/>
      <c r="B568" s="13" t="s">
        <v>174</v>
      </c>
      <c r="C568" s="10">
        <v>0</v>
      </c>
      <c r="D568" s="10">
        <v>167356.66</v>
      </c>
      <c r="E568" s="10">
        <v>143525.18</v>
      </c>
    </row>
    <row r="569" spans="1:5" ht="45.75" customHeight="1">
      <c r="A569" s="37"/>
      <c r="B569" s="13" t="s">
        <v>175</v>
      </c>
      <c r="C569" s="10">
        <v>220952.2</v>
      </c>
      <c r="D569" s="10">
        <v>261580.15</v>
      </c>
      <c r="E569" s="10">
        <v>2396965.4700000002</v>
      </c>
    </row>
    <row r="570" spans="1:5" ht="45.75" customHeight="1">
      <c r="A570" s="37"/>
      <c r="B570" s="13" t="s">
        <v>94</v>
      </c>
      <c r="C570" s="10">
        <v>1144505.42</v>
      </c>
      <c r="D570" s="10">
        <v>1143724.17</v>
      </c>
      <c r="E570" s="10">
        <v>1344329.39</v>
      </c>
    </row>
    <row r="571" spans="1:5" ht="45.75" customHeight="1">
      <c r="A571" s="37"/>
      <c r="B571" s="13" t="s">
        <v>205</v>
      </c>
      <c r="C571" s="10">
        <v>426609.7</v>
      </c>
      <c r="D571" s="10">
        <v>426722.61</v>
      </c>
      <c r="E571" s="10">
        <v>417606.06</v>
      </c>
    </row>
    <row r="572" spans="1:5" ht="42" customHeight="1">
      <c r="A572" s="37"/>
      <c r="B572" s="13" t="s">
        <v>95</v>
      </c>
      <c r="C572" s="10">
        <v>0</v>
      </c>
      <c r="D572" s="10">
        <v>0</v>
      </c>
      <c r="E572" s="10">
        <v>162497.20000000001</v>
      </c>
    </row>
    <row r="573" spans="1:5" ht="45.75" customHeight="1">
      <c r="A573" s="37"/>
      <c r="B573" s="13" t="s">
        <v>206</v>
      </c>
      <c r="C573" s="10">
        <v>197346.19</v>
      </c>
      <c r="D573" s="10">
        <v>203592.94</v>
      </c>
      <c r="E573" s="10">
        <v>197990.32</v>
      </c>
    </row>
    <row r="574" spans="1:5" ht="45.75" customHeight="1">
      <c r="A574" s="37"/>
      <c r="B574" s="6" t="s">
        <v>71</v>
      </c>
      <c r="C574" s="10">
        <v>0</v>
      </c>
      <c r="D574" s="10">
        <v>0</v>
      </c>
      <c r="E574" s="10">
        <v>0</v>
      </c>
    </row>
    <row r="575" spans="1:5" ht="45.75" customHeight="1">
      <c r="A575" s="37"/>
      <c r="B575" s="13" t="s">
        <v>207</v>
      </c>
      <c r="C575" s="10">
        <v>421794.89</v>
      </c>
      <c r="D575" s="12">
        <v>1721426.74</v>
      </c>
      <c r="E575" s="12">
        <v>2049065.42</v>
      </c>
    </row>
    <row r="576" spans="1:5" ht="45.75" customHeight="1">
      <c r="A576" s="37"/>
      <c r="B576" s="13" t="s">
        <v>31</v>
      </c>
      <c r="C576" s="10">
        <v>340683.26</v>
      </c>
      <c r="D576" s="10">
        <v>372165.81</v>
      </c>
      <c r="E576" s="10">
        <v>488264.57</v>
      </c>
    </row>
    <row r="577" spans="1:5" ht="50.25" customHeight="1">
      <c r="A577" s="37"/>
      <c r="B577" s="13" t="s">
        <v>208</v>
      </c>
      <c r="C577" s="10">
        <v>327854.01</v>
      </c>
      <c r="D577" s="10">
        <v>367574.98</v>
      </c>
      <c r="E577" s="10">
        <v>223832.62</v>
      </c>
    </row>
    <row r="578" spans="1:5" ht="45.75" customHeight="1">
      <c r="A578" s="37"/>
      <c r="B578" s="13" t="s">
        <v>176</v>
      </c>
      <c r="C578" s="10">
        <v>0</v>
      </c>
      <c r="D578" s="10">
        <v>52215.05</v>
      </c>
      <c r="E578" s="10">
        <v>179874.94</v>
      </c>
    </row>
    <row r="579" spans="1:5" ht="45.75" customHeight="1">
      <c r="A579" s="37"/>
      <c r="B579" s="13" t="s">
        <v>76</v>
      </c>
      <c r="C579" s="10">
        <v>0</v>
      </c>
      <c r="D579" s="10">
        <v>2053166.35</v>
      </c>
      <c r="E579" s="10">
        <v>2199456.12</v>
      </c>
    </row>
    <row r="580" spans="1:5" ht="45.75" customHeight="1">
      <c r="A580" s="37"/>
      <c r="B580" s="6" t="s">
        <v>103</v>
      </c>
      <c r="C580" s="10">
        <v>887655.93</v>
      </c>
      <c r="D580" s="10">
        <v>1058511.26</v>
      </c>
      <c r="E580" s="10">
        <v>1018998.18</v>
      </c>
    </row>
    <row r="581" spans="1:5" ht="45.75" customHeight="1">
      <c r="A581" s="37"/>
      <c r="B581" s="13" t="s">
        <v>40</v>
      </c>
      <c r="C581" s="10">
        <v>513777.73</v>
      </c>
      <c r="D581" s="10">
        <v>525823.66</v>
      </c>
      <c r="E581" s="12">
        <v>523705.72</v>
      </c>
    </row>
    <row r="582" spans="1:5" ht="45.75" customHeight="1">
      <c r="A582" s="37"/>
      <c r="B582" s="13" t="s">
        <v>41</v>
      </c>
      <c r="C582" s="10">
        <v>528519.16</v>
      </c>
      <c r="D582" s="10">
        <v>558006.38</v>
      </c>
      <c r="E582" s="10">
        <v>1901454.03</v>
      </c>
    </row>
    <row r="583" spans="1:5" ht="45.75" customHeight="1">
      <c r="A583" s="37"/>
      <c r="B583" s="13" t="s">
        <v>47</v>
      </c>
      <c r="C583" s="10">
        <v>522150.54</v>
      </c>
      <c r="D583" s="10">
        <v>558006.37</v>
      </c>
      <c r="E583" s="10">
        <v>983487.47</v>
      </c>
    </row>
    <row r="584" spans="1:5" ht="45.75" customHeight="1">
      <c r="A584" s="37"/>
      <c r="B584" s="13" t="s">
        <v>51</v>
      </c>
      <c r="C584" s="10">
        <v>1033457.17</v>
      </c>
      <c r="D584" s="10">
        <v>2415922.6</v>
      </c>
      <c r="E584" s="10">
        <v>2613555.94</v>
      </c>
    </row>
    <row r="585" spans="1:5" ht="43.5" customHeight="1">
      <c r="A585" s="37"/>
      <c r="B585" s="13" t="s">
        <v>77</v>
      </c>
      <c r="C585" s="10">
        <v>39161.29</v>
      </c>
      <c r="D585" s="10">
        <v>52215.05</v>
      </c>
      <c r="E585" s="12">
        <v>52215.05</v>
      </c>
    </row>
    <row r="586" spans="1:5" ht="36.75" customHeight="1">
      <c r="A586" s="37"/>
      <c r="B586" s="13" t="s">
        <v>177</v>
      </c>
      <c r="C586" s="10">
        <v>100999.77</v>
      </c>
      <c r="D586" s="10">
        <v>592752.73</v>
      </c>
      <c r="E586" s="10">
        <v>809256.95999999996</v>
      </c>
    </row>
    <row r="587" spans="1:5" ht="36.75" customHeight="1">
      <c r="A587" s="37"/>
      <c r="B587" s="13" t="s">
        <v>178</v>
      </c>
      <c r="C587" s="10">
        <v>0</v>
      </c>
      <c r="D587" s="10">
        <v>338399.11</v>
      </c>
      <c r="E587" s="10">
        <v>130421.46</v>
      </c>
    </row>
    <row r="588" spans="1:5" ht="33" customHeight="1">
      <c r="A588" s="38"/>
      <c r="B588" s="6" t="s">
        <v>5</v>
      </c>
      <c r="C588" s="15">
        <f>C552+C553+C554+C555+C556+C557+C558+C559+C560+C561+C562+C563+C564+C565+C566+C567+C568+C569+C570+C571+C572+C573+C574+C575+C576+C577+C578+C579+C580+C581+C582+C583+C584+C585+C586+C587</f>
        <v>32219296.050000008</v>
      </c>
      <c r="D588" s="15">
        <f>D552+D553+D554+D555+D556+D557+D558+D559+D560+D561+D562+D563+D564+D565+D566+D567+D568+D569+D570+D571+D572+D573+D574+D575+D576+D577+D578+D579+D580+D581+D582+D583+D584+D585+D586+D587</f>
        <v>48150894.119999975</v>
      </c>
      <c r="E588" s="15">
        <f>E552+E553+E554+E555+E556+E557+E558+E559+E560+E561+E562+E563+E564+E565+E566+E567+E568+E569+E570+E571+E572+E573+E574+E575+E576+E577+E578+E579+E580+E581+E582+E583+E584+E585+E586+E587</f>
        <v>56473791.719999991</v>
      </c>
    </row>
    <row r="589" spans="1:5" ht="84" customHeight="1">
      <c r="A589" s="30" t="s">
        <v>179</v>
      </c>
      <c r="B589" s="6" t="s">
        <v>74</v>
      </c>
      <c r="C589" s="10">
        <v>154317.51</v>
      </c>
      <c r="D589" s="10">
        <v>180072.38</v>
      </c>
      <c r="E589" s="10">
        <v>563507.99</v>
      </c>
    </row>
    <row r="590" spans="1:5" ht="53.25" customHeight="1">
      <c r="A590" s="31"/>
      <c r="B590" s="6" t="s">
        <v>57</v>
      </c>
      <c r="C590" s="10">
        <v>0</v>
      </c>
      <c r="D590" s="10">
        <v>242647.51</v>
      </c>
      <c r="E590" s="10">
        <v>200748.22</v>
      </c>
    </row>
    <row r="591" spans="1:5" ht="36.75" customHeight="1">
      <c r="A591" s="31"/>
      <c r="B591" s="6" t="s">
        <v>53</v>
      </c>
      <c r="C591" s="10">
        <v>0</v>
      </c>
      <c r="D591" s="10">
        <v>0</v>
      </c>
      <c r="E591" s="10">
        <v>82041.119999999995</v>
      </c>
    </row>
    <row r="592" spans="1:5" ht="46.5" customHeight="1">
      <c r="A592" s="32"/>
      <c r="B592" s="6" t="s">
        <v>5</v>
      </c>
      <c r="C592" s="15">
        <f>C589+C590+C591</f>
        <v>154317.51</v>
      </c>
      <c r="D592" s="15">
        <f>D589+D590+D591</f>
        <v>422719.89</v>
      </c>
      <c r="E592" s="15">
        <f>E589+E590+E591</f>
        <v>846297.33</v>
      </c>
    </row>
    <row r="593" spans="1:5" ht="39.75" customHeight="1">
      <c r="A593" s="30" t="s">
        <v>209</v>
      </c>
      <c r="B593" s="13" t="s">
        <v>8</v>
      </c>
      <c r="C593" s="10">
        <v>359566.47</v>
      </c>
      <c r="D593" s="10">
        <v>6487404.7999999998</v>
      </c>
      <c r="E593" s="10">
        <v>4426615.59</v>
      </c>
    </row>
    <row r="594" spans="1:5" ht="37.5" customHeight="1">
      <c r="A594" s="31"/>
      <c r="B594" s="13" t="s">
        <v>91</v>
      </c>
      <c r="C594" s="10">
        <v>0</v>
      </c>
      <c r="D594" s="10">
        <v>893359.81</v>
      </c>
      <c r="E594" s="10">
        <v>0</v>
      </c>
    </row>
    <row r="595" spans="1:5" ht="42" customHeight="1">
      <c r="A595" s="31"/>
      <c r="B595" s="13" t="s">
        <v>12</v>
      </c>
      <c r="C595" s="10">
        <v>0</v>
      </c>
      <c r="D595" s="10">
        <v>0</v>
      </c>
      <c r="E595" s="10">
        <v>276426.96999999997</v>
      </c>
    </row>
    <row r="596" spans="1:5" ht="43.5" customHeight="1">
      <c r="A596" s="31"/>
      <c r="B596" s="13" t="s">
        <v>59</v>
      </c>
      <c r="C596" s="10">
        <v>0</v>
      </c>
      <c r="D596" s="10">
        <v>0</v>
      </c>
      <c r="E596" s="10">
        <v>0</v>
      </c>
    </row>
    <row r="597" spans="1:5" ht="40.5" customHeight="1">
      <c r="A597" s="31"/>
      <c r="B597" s="13" t="s">
        <v>54</v>
      </c>
      <c r="C597" s="10">
        <v>0</v>
      </c>
      <c r="D597" s="10">
        <v>404882.75</v>
      </c>
      <c r="E597" s="10">
        <v>0</v>
      </c>
    </row>
    <row r="598" spans="1:5" ht="48" customHeight="1">
      <c r="A598" s="32"/>
      <c r="B598" s="6" t="s">
        <v>5</v>
      </c>
      <c r="C598" s="12">
        <f>C593+C594+C595+C596+C597</f>
        <v>359566.47</v>
      </c>
      <c r="D598" s="12">
        <f>D593+D594+D595+D596+D597</f>
        <v>7785647.3599999994</v>
      </c>
      <c r="E598" s="12">
        <f>E593+E594+E595+E596+E597</f>
        <v>4703042.5599999996</v>
      </c>
    </row>
    <row r="599" spans="1:5" ht="44.25" customHeight="1">
      <c r="A599" s="36" t="s">
        <v>210</v>
      </c>
      <c r="B599" s="13" t="s">
        <v>91</v>
      </c>
      <c r="C599" s="10">
        <v>2224049.0299999998</v>
      </c>
      <c r="D599" s="10">
        <v>2564122.48</v>
      </c>
      <c r="E599" s="10">
        <v>2316185.13</v>
      </c>
    </row>
    <row r="600" spans="1:5" ht="28.5" customHeight="1">
      <c r="A600" s="37"/>
      <c r="B600" s="13" t="s">
        <v>12</v>
      </c>
      <c r="C600" s="10">
        <v>1723428.91</v>
      </c>
      <c r="D600" s="10">
        <v>4226255.6500000004</v>
      </c>
      <c r="E600" s="10">
        <v>2744920.84</v>
      </c>
    </row>
    <row r="601" spans="1:5" ht="38.25" customHeight="1">
      <c r="A601" s="37"/>
      <c r="B601" s="13" t="s">
        <v>92</v>
      </c>
      <c r="C601" s="10">
        <v>356345.17</v>
      </c>
      <c r="D601" s="10">
        <v>450182.68</v>
      </c>
      <c r="E601" s="10">
        <v>423109.55</v>
      </c>
    </row>
    <row r="602" spans="1:5" ht="28.5" customHeight="1">
      <c r="A602" s="37"/>
      <c r="B602" s="13" t="s">
        <v>8</v>
      </c>
      <c r="C602" s="10">
        <v>1076183.58</v>
      </c>
      <c r="D602" s="10">
        <v>1044385.48</v>
      </c>
      <c r="E602" s="10">
        <v>917788.52</v>
      </c>
    </row>
    <row r="603" spans="1:5" ht="39.75" customHeight="1">
      <c r="A603" s="37"/>
      <c r="B603" s="13" t="s">
        <v>54</v>
      </c>
      <c r="C603" s="10">
        <v>0</v>
      </c>
      <c r="D603" s="10">
        <v>11724.26</v>
      </c>
      <c r="E603" s="10">
        <v>181971.54</v>
      </c>
    </row>
    <row r="604" spans="1:5" ht="36.75" customHeight="1">
      <c r="A604" s="37"/>
      <c r="B604" s="13" t="s">
        <v>180</v>
      </c>
      <c r="C604" s="10">
        <v>0</v>
      </c>
      <c r="D604" s="10">
        <v>0</v>
      </c>
      <c r="E604" s="10">
        <v>7916.52</v>
      </c>
    </row>
    <row r="605" spans="1:5" ht="46.5" customHeight="1">
      <c r="A605" s="38"/>
      <c r="B605" s="6" t="s">
        <v>5</v>
      </c>
      <c r="C605" s="15">
        <f>C599+C600+C601+C602+C603+C604</f>
        <v>5380006.6899999995</v>
      </c>
      <c r="D605" s="15">
        <f>D599+D600+D601+D602+D603+D604</f>
        <v>8296670.5500000007</v>
      </c>
      <c r="E605" s="15">
        <f>E599+E600+E601+E602+E603+E604</f>
        <v>6591892.0999999987</v>
      </c>
    </row>
    <row r="606" spans="1:5" ht="45.75" customHeight="1">
      <c r="A606" s="30" t="s">
        <v>181</v>
      </c>
      <c r="B606" s="13" t="s">
        <v>54</v>
      </c>
      <c r="C606" s="10">
        <v>183112.67</v>
      </c>
      <c r="D606" s="10">
        <v>260121.23</v>
      </c>
      <c r="E606" s="10">
        <v>198489.75</v>
      </c>
    </row>
    <row r="607" spans="1:5" ht="45.75" customHeight="1">
      <c r="A607" s="31"/>
      <c r="B607" s="13" t="s">
        <v>182</v>
      </c>
      <c r="C607" s="10">
        <v>7296.63</v>
      </c>
      <c r="D607" s="10">
        <v>57461</v>
      </c>
      <c r="E607" s="10">
        <v>21889.9</v>
      </c>
    </row>
    <row r="608" spans="1:5" ht="45.75" customHeight="1">
      <c r="A608" s="32"/>
      <c r="B608" s="6" t="s">
        <v>5</v>
      </c>
      <c r="C608" s="12">
        <f>C606+C607</f>
        <v>190409.30000000002</v>
      </c>
      <c r="D608" s="12">
        <f>D606+D607</f>
        <v>317582.23</v>
      </c>
      <c r="E608" s="12">
        <f>E606+E607</f>
        <v>220379.65</v>
      </c>
    </row>
    <row r="609" spans="1:5" ht="36.75" customHeight="1">
      <c r="A609" s="30" t="s">
        <v>183</v>
      </c>
      <c r="B609" s="13" t="s">
        <v>8</v>
      </c>
      <c r="C609" s="10">
        <v>0</v>
      </c>
      <c r="D609" s="10">
        <v>0</v>
      </c>
      <c r="E609" s="10">
        <v>3487.07</v>
      </c>
    </row>
    <row r="610" spans="1:5" ht="36.75" customHeight="1">
      <c r="A610" s="31"/>
      <c r="B610" s="13" t="s">
        <v>208</v>
      </c>
      <c r="C610" s="10">
        <v>0</v>
      </c>
      <c r="D610" s="10">
        <v>0</v>
      </c>
      <c r="E610" s="10">
        <v>30686.25</v>
      </c>
    </row>
    <row r="611" spans="1:5" ht="36.75" customHeight="1">
      <c r="A611" s="31"/>
      <c r="B611" s="13" t="s">
        <v>205</v>
      </c>
      <c r="C611" s="10">
        <v>0</v>
      </c>
      <c r="D611" s="10">
        <v>0</v>
      </c>
      <c r="E611" s="10">
        <v>2789.66</v>
      </c>
    </row>
    <row r="612" spans="1:5" ht="36.75" customHeight="1">
      <c r="A612" s="31"/>
      <c r="B612" s="13" t="s">
        <v>91</v>
      </c>
      <c r="C612" s="10">
        <v>0</v>
      </c>
      <c r="D612" s="10">
        <v>0</v>
      </c>
      <c r="E612" s="10">
        <v>0</v>
      </c>
    </row>
    <row r="613" spans="1:5" ht="36.75" customHeight="1">
      <c r="A613" s="31"/>
      <c r="B613" s="13" t="s">
        <v>17</v>
      </c>
      <c r="C613" s="10">
        <v>0</v>
      </c>
      <c r="D613" s="10">
        <v>2103.13</v>
      </c>
      <c r="E613" s="10">
        <v>21031.4</v>
      </c>
    </row>
    <row r="614" spans="1:5" ht="36.75" customHeight="1">
      <c r="A614" s="31"/>
      <c r="B614" s="13" t="s">
        <v>184</v>
      </c>
      <c r="C614" s="10">
        <v>20895.3</v>
      </c>
      <c r="D614" s="10">
        <v>20895.3</v>
      </c>
      <c r="E614" s="10">
        <v>20895.3</v>
      </c>
    </row>
    <row r="615" spans="1:5" ht="36.75" customHeight="1">
      <c r="A615" s="31"/>
      <c r="B615" s="13" t="s">
        <v>185</v>
      </c>
      <c r="C615" s="10">
        <v>0</v>
      </c>
      <c r="D615" s="10">
        <v>0</v>
      </c>
      <c r="E615" s="10">
        <v>0</v>
      </c>
    </row>
    <row r="616" spans="1:5" ht="36.75" customHeight="1">
      <c r="A616" s="32"/>
      <c r="B616" s="6" t="s">
        <v>5</v>
      </c>
      <c r="C616" s="12">
        <f>C609+C610+C611+C612+C613+C614+C615</f>
        <v>20895.3</v>
      </c>
      <c r="D616" s="12">
        <f>D609+D610+D611+D612+D613+D614+D615</f>
        <v>22998.43</v>
      </c>
      <c r="E616" s="12">
        <f>E609+E610+E611+E612+E613+E614+E615</f>
        <v>78889.679999999993</v>
      </c>
    </row>
    <row r="617" spans="1:5" ht="36" customHeight="1">
      <c r="A617" s="33" t="s">
        <v>198</v>
      </c>
      <c r="B617" s="21" t="s">
        <v>124</v>
      </c>
      <c r="E617" s="10">
        <f>E618</f>
        <v>350400</v>
      </c>
    </row>
    <row r="618" spans="1:5" ht="36" customHeight="1">
      <c r="A618" s="34"/>
      <c r="B618" s="22" t="s">
        <v>186</v>
      </c>
      <c r="E618" s="10">
        <v>350400</v>
      </c>
    </row>
    <row r="619" spans="1:5" ht="36" customHeight="1">
      <c r="A619" s="35"/>
      <c r="B619" s="6" t="s">
        <v>5</v>
      </c>
      <c r="C619" s="19"/>
      <c r="E619" s="26">
        <f>E617</f>
        <v>350400</v>
      </c>
    </row>
    <row r="620" spans="1:5" ht="36" customHeight="1">
      <c r="A620" s="36" t="s">
        <v>211</v>
      </c>
      <c r="B620" s="13" t="s">
        <v>8</v>
      </c>
      <c r="C620" s="19"/>
      <c r="E620" s="10">
        <v>313800</v>
      </c>
    </row>
    <row r="621" spans="1:5" ht="36" customHeight="1">
      <c r="A621" s="37"/>
      <c r="B621" s="13" t="s">
        <v>52</v>
      </c>
      <c r="C621" s="19"/>
      <c r="D621" s="20"/>
      <c r="E621" s="10">
        <v>87100</v>
      </c>
    </row>
    <row r="622" spans="1:5" ht="36" customHeight="1">
      <c r="A622" s="37"/>
      <c r="B622" s="13" t="s">
        <v>61</v>
      </c>
      <c r="E622" s="10">
        <v>50400</v>
      </c>
    </row>
    <row r="623" spans="1:5" ht="36" customHeight="1">
      <c r="A623" s="38"/>
      <c r="B623" s="6" t="s">
        <v>5</v>
      </c>
      <c r="E623" s="12">
        <f>SUM(E620:E622)</f>
        <v>451300</v>
      </c>
    </row>
    <row r="624" spans="1:5" ht="36" customHeight="1">
      <c r="A624" s="36" t="s">
        <v>212</v>
      </c>
      <c r="B624" s="13" t="s">
        <v>75</v>
      </c>
      <c r="E624" s="10">
        <v>928845</v>
      </c>
    </row>
    <row r="625" spans="1:5" ht="36" customHeight="1">
      <c r="A625" s="37"/>
      <c r="B625" s="13" t="s">
        <v>61</v>
      </c>
      <c r="E625" s="10">
        <v>571642</v>
      </c>
    </row>
    <row r="626" spans="1:5" ht="36" customHeight="1">
      <c r="A626" s="37"/>
      <c r="B626" s="13" t="s">
        <v>17</v>
      </c>
      <c r="E626" s="10">
        <v>1539486</v>
      </c>
    </row>
    <row r="627" spans="1:5" ht="36" customHeight="1">
      <c r="A627" s="37"/>
      <c r="B627" s="13" t="s">
        <v>24</v>
      </c>
      <c r="E627" s="10">
        <v>3226514</v>
      </c>
    </row>
    <row r="628" spans="1:5" ht="36" customHeight="1">
      <c r="A628" s="37"/>
      <c r="B628" s="13" t="s">
        <v>187</v>
      </c>
      <c r="E628" s="10">
        <v>2920321</v>
      </c>
    </row>
    <row r="629" spans="1:5" ht="36" customHeight="1">
      <c r="A629" s="37"/>
      <c r="B629" s="13" t="s">
        <v>76</v>
      </c>
      <c r="E629" s="10">
        <v>5498078</v>
      </c>
    </row>
    <row r="630" spans="1:5" ht="36" customHeight="1">
      <c r="A630" s="37"/>
      <c r="B630" s="13" t="s">
        <v>53</v>
      </c>
      <c r="E630" s="10">
        <v>297432</v>
      </c>
    </row>
    <row r="631" spans="1:5" ht="36" customHeight="1">
      <c r="A631" s="37"/>
      <c r="B631" s="13" t="s">
        <v>105</v>
      </c>
      <c r="E631" s="10">
        <v>841698</v>
      </c>
    </row>
    <row r="632" spans="1:5" ht="36" customHeight="1">
      <c r="A632" s="38"/>
      <c r="B632" s="6" t="s">
        <v>5</v>
      </c>
      <c r="E632" s="12">
        <f>E624+E625+E626+E627+E628+E629+E630+E631</f>
        <v>15824016</v>
      </c>
    </row>
    <row r="633" spans="1:5" ht="16.5" customHeight="1">
      <c r="A633" s="3"/>
      <c r="B633" s="3"/>
      <c r="C633" s="3"/>
      <c r="D633" s="3"/>
      <c r="E633" s="3"/>
    </row>
    <row r="634" spans="1:5" ht="16.5" customHeight="1">
      <c r="A634" s="3"/>
      <c r="B634" s="3"/>
      <c r="C634" s="3"/>
      <c r="D634" s="3"/>
      <c r="E634" s="3"/>
    </row>
    <row r="635" spans="1:5" ht="16.5" customHeight="1"/>
    <row r="636" spans="1:5" ht="16.5" customHeight="1"/>
    <row r="637" spans="1:5" ht="16.5" customHeight="1">
      <c r="A637" s="3"/>
      <c r="B637" s="3"/>
      <c r="C637" s="3"/>
      <c r="D637" s="3"/>
      <c r="E637" s="3"/>
    </row>
    <row r="638" spans="1:5" ht="16.5" customHeight="1">
      <c r="A638" s="3"/>
      <c r="B638" s="3"/>
      <c r="C638" s="3"/>
      <c r="D638" s="3"/>
      <c r="E638" s="3"/>
    </row>
    <row r="639" spans="1:5" ht="16.5" customHeight="1">
      <c r="A639" s="3"/>
      <c r="B639" s="3"/>
      <c r="C639" s="3"/>
      <c r="D639" s="3"/>
      <c r="E639" s="3"/>
    </row>
    <row r="640" spans="1:5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21.75" customHeight="1"/>
    <row r="647" ht="16.5" customHeight="1"/>
    <row r="648" ht="20.25" customHeight="1"/>
    <row r="649" ht="16.5" customHeight="1"/>
  </sheetData>
  <autoFilter ref="B1:B649"/>
  <mergeCells count="31">
    <mergeCell ref="A6:A39"/>
    <mergeCell ref="A115:A209"/>
    <mergeCell ref="A210:A213"/>
    <mergeCell ref="A40:A56"/>
    <mergeCell ref="A105:A111"/>
    <mergeCell ref="A112:A114"/>
    <mergeCell ref="A57:A63"/>
    <mergeCell ref="A64:A101"/>
    <mergeCell ref="A102:A104"/>
    <mergeCell ref="A214:A217"/>
    <mergeCell ref="A218:A238"/>
    <mergeCell ref="A239:A316"/>
    <mergeCell ref="A317:A319"/>
    <mergeCell ref="A320:A321"/>
    <mergeCell ref="A322:A325"/>
    <mergeCell ref="A326:A442"/>
    <mergeCell ref="A443:A500"/>
    <mergeCell ref="A501:A510"/>
    <mergeCell ref="A511:A536"/>
    <mergeCell ref="A537:A541"/>
    <mergeCell ref="A542:A549"/>
    <mergeCell ref="A609:A616"/>
    <mergeCell ref="A617:A619"/>
    <mergeCell ref="A620:A623"/>
    <mergeCell ref="A624:A632"/>
    <mergeCell ref="A550:A551"/>
    <mergeCell ref="A552:A588"/>
    <mergeCell ref="A589:A592"/>
    <mergeCell ref="A593:A598"/>
    <mergeCell ref="A599:A605"/>
    <mergeCell ref="A606:A608"/>
  </mergeCells>
  <phoneticPr fontId="2" type="noConversion"/>
  <pageMargins left="0.27" right="0.16" top="0.17" bottom="0.28999999999999998" header="0.16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MARTIE 2025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2024-08-20T13:29:56Z</cp:lastPrinted>
  <dcterms:created xsi:type="dcterms:W3CDTF">2013-02-21T12:39:33Z</dcterms:created>
  <dcterms:modified xsi:type="dcterms:W3CDTF">2025-04-25T09:37:14Z</dcterms:modified>
</cp:coreProperties>
</file>